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Q:\ODOT_D12\0121497A.00 - LAK-283-1434 Deck PID111005\111005\400-Engineering\Structures\SFN_4302826\Spreadsheets\"/>
    </mc:Choice>
  </mc:AlternateContent>
  <xr:revisionPtr revIDLastSave="0" documentId="13_ncr:1_{350D5783-4B4B-4D16-AFB0-AB9D69B47461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Entry" sheetId="10" r:id="rId1"/>
    <sheet name="AUTOTABLE 1" sheetId="6" r:id="rId2"/>
    <sheet name="Stnd. Deductions" sheetId="9" r:id="rId3"/>
  </sheets>
  <definedNames>
    <definedName name="_xlnm.Print_Area" localSheetId="1">'AUTOTABLE 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7" i="10" l="1"/>
  <c r="E57" i="6" s="1"/>
  <c r="A58" i="6"/>
  <c r="B58" i="6"/>
  <c r="C58" i="6"/>
  <c r="D58" i="6"/>
  <c r="E58" i="6"/>
  <c r="F58" i="6"/>
  <c r="G58" i="6"/>
  <c r="H58" i="6"/>
  <c r="I58" i="6"/>
  <c r="J58" i="6"/>
  <c r="K58" i="6"/>
  <c r="L58" i="6"/>
  <c r="M58" i="6"/>
  <c r="A57" i="6"/>
  <c r="B57" i="6"/>
  <c r="C57" i="6"/>
  <c r="D57" i="6"/>
  <c r="F57" i="6"/>
  <c r="G57" i="6"/>
  <c r="H57" i="6"/>
  <c r="I57" i="6"/>
  <c r="J57" i="6"/>
  <c r="K57" i="6"/>
  <c r="L57" i="6"/>
  <c r="M57" i="6"/>
  <c r="N59" i="6"/>
  <c r="J61" i="6"/>
  <c r="P10" i="10"/>
  <c r="A61" i="6" l="1"/>
  <c r="B61" i="6"/>
  <c r="C61" i="6"/>
  <c r="D61" i="6"/>
  <c r="E61" i="6"/>
  <c r="F61" i="6"/>
  <c r="G61" i="6"/>
  <c r="H61" i="6"/>
  <c r="I61" i="6"/>
  <c r="A62" i="6"/>
  <c r="B62" i="6"/>
  <c r="C62" i="6"/>
  <c r="D62" i="6"/>
  <c r="E62" i="6"/>
  <c r="F62" i="6"/>
  <c r="G62" i="6"/>
  <c r="H62" i="6"/>
  <c r="I62" i="6"/>
  <c r="J62" i="6"/>
  <c r="K62" i="6"/>
  <c r="L62" i="6"/>
  <c r="M62" i="6"/>
  <c r="A8" i="6"/>
  <c r="B8" i="6"/>
  <c r="C8" i="6"/>
  <c r="D8" i="6"/>
  <c r="F8" i="6"/>
  <c r="G8" i="6"/>
  <c r="H8" i="6"/>
  <c r="I8" i="6"/>
  <c r="J8" i="6"/>
  <c r="K8" i="6"/>
  <c r="L8" i="6"/>
  <c r="M8" i="6"/>
  <c r="A9" i="6"/>
  <c r="B9" i="6"/>
  <c r="D9" i="6"/>
  <c r="F9" i="6"/>
  <c r="G9" i="6"/>
  <c r="H9" i="6"/>
  <c r="I9" i="6"/>
  <c r="J9" i="6"/>
  <c r="K9" i="6"/>
  <c r="L9" i="6"/>
  <c r="M9" i="6"/>
  <c r="A10" i="6"/>
  <c r="B10" i="6"/>
  <c r="D10" i="6"/>
  <c r="F10" i="6"/>
  <c r="G10" i="6"/>
  <c r="H10" i="6"/>
  <c r="I10" i="6"/>
  <c r="J10" i="6"/>
  <c r="K10" i="6"/>
  <c r="L10" i="6"/>
  <c r="M10" i="6"/>
  <c r="A11" i="6"/>
  <c r="B11" i="6"/>
  <c r="C11" i="6"/>
  <c r="D11" i="6"/>
  <c r="E11" i="6"/>
  <c r="F11" i="6"/>
  <c r="G11" i="6"/>
  <c r="H11" i="6"/>
  <c r="I11" i="6"/>
  <c r="J11" i="6"/>
  <c r="K11" i="6"/>
  <c r="L11" i="6"/>
  <c r="M11" i="6"/>
  <c r="A12" i="6"/>
  <c r="B12" i="6"/>
  <c r="C12" i="6"/>
  <c r="D12" i="6"/>
  <c r="F12" i="6"/>
  <c r="G12" i="6"/>
  <c r="H12" i="6"/>
  <c r="I12" i="6"/>
  <c r="J12" i="6"/>
  <c r="K12" i="6"/>
  <c r="L12" i="6"/>
  <c r="M12" i="6"/>
  <c r="A13" i="6"/>
  <c r="B13" i="6"/>
  <c r="D13" i="6"/>
  <c r="F13" i="6"/>
  <c r="G13" i="6"/>
  <c r="H13" i="6"/>
  <c r="I13" i="6"/>
  <c r="J13" i="6"/>
  <c r="K13" i="6"/>
  <c r="L13" i="6"/>
  <c r="M13" i="6"/>
  <c r="A14" i="6"/>
  <c r="B14" i="6"/>
  <c r="D14" i="6"/>
  <c r="F14" i="6"/>
  <c r="G14" i="6"/>
  <c r="H14" i="6"/>
  <c r="I14" i="6"/>
  <c r="J14" i="6"/>
  <c r="K14" i="6"/>
  <c r="L14" i="6"/>
  <c r="M14" i="6"/>
  <c r="A15" i="6"/>
  <c r="B15" i="6"/>
  <c r="D15" i="6"/>
  <c r="F15" i="6"/>
  <c r="G15" i="6"/>
  <c r="H15" i="6"/>
  <c r="I15" i="6"/>
  <c r="J15" i="6"/>
  <c r="K15" i="6"/>
  <c r="L15" i="6"/>
  <c r="M15" i="6"/>
  <c r="A16" i="6"/>
  <c r="B16" i="6"/>
  <c r="D16" i="6"/>
  <c r="F16" i="6"/>
  <c r="G16" i="6"/>
  <c r="H16" i="6"/>
  <c r="I16" i="6"/>
  <c r="J16" i="6"/>
  <c r="K16" i="6"/>
  <c r="L16" i="6"/>
  <c r="M16" i="6"/>
  <c r="A17" i="6"/>
  <c r="B17" i="6"/>
  <c r="C17" i="6"/>
  <c r="D17" i="6"/>
  <c r="F17" i="6"/>
  <c r="G17" i="6"/>
  <c r="H17" i="6"/>
  <c r="I17" i="6"/>
  <c r="J17" i="6"/>
  <c r="K17" i="6"/>
  <c r="L17" i="6"/>
  <c r="M17" i="6"/>
  <c r="A18" i="6"/>
  <c r="B18" i="6"/>
  <c r="C18" i="6"/>
  <c r="D18" i="6"/>
  <c r="E18" i="6"/>
  <c r="F18" i="6"/>
  <c r="G18" i="6"/>
  <c r="H18" i="6"/>
  <c r="I18" i="6"/>
  <c r="J18" i="6"/>
  <c r="K18" i="6"/>
  <c r="L18" i="6"/>
  <c r="M18" i="6"/>
  <c r="A19" i="6"/>
  <c r="B19" i="6"/>
  <c r="C19" i="6"/>
  <c r="D19" i="6"/>
  <c r="F19" i="6"/>
  <c r="G19" i="6"/>
  <c r="H19" i="6"/>
  <c r="I19" i="6"/>
  <c r="J19" i="6"/>
  <c r="K19" i="6"/>
  <c r="L19" i="6"/>
  <c r="M19" i="6"/>
  <c r="A20" i="6"/>
  <c r="B20" i="6"/>
  <c r="C20" i="6"/>
  <c r="D20" i="6"/>
  <c r="E20" i="6"/>
  <c r="F20" i="6"/>
  <c r="G20" i="6"/>
  <c r="H20" i="6"/>
  <c r="I20" i="6"/>
  <c r="J20" i="6"/>
  <c r="K20" i="6"/>
  <c r="L20" i="6"/>
  <c r="M20" i="6"/>
  <c r="A21" i="6"/>
  <c r="B21" i="6"/>
  <c r="C21" i="6"/>
  <c r="D21" i="6"/>
  <c r="E21" i="6"/>
  <c r="F21" i="6"/>
  <c r="G21" i="6"/>
  <c r="H21" i="6"/>
  <c r="I21" i="6"/>
  <c r="J21" i="6"/>
  <c r="K21" i="6"/>
  <c r="L21" i="6"/>
  <c r="M21" i="6"/>
  <c r="A22" i="6"/>
  <c r="B22" i="6"/>
  <c r="C22" i="6"/>
  <c r="D22" i="6"/>
  <c r="F22" i="6"/>
  <c r="G22" i="6"/>
  <c r="H22" i="6"/>
  <c r="I22" i="6"/>
  <c r="J22" i="6"/>
  <c r="K22" i="6"/>
  <c r="L22" i="6"/>
  <c r="M22" i="6"/>
  <c r="A23" i="6"/>
  <c r="B23" i="6"/>
  <c r="C23" i="6"/>
  <c r="D23" i="6"/>
  <c r="E23" i="6"/>
  <c r="F23" i="6"/>
  <c r="G23" i="6"/>
  <c r="H23" i="6"/>
  <c r="I23" i="6"/>
  <c r="J23" i="6"/>
  <c r="K23" i="6"/>
  <c r="L23" i="6"/>
  <c r="M23" i="6"/>
  <c r="A24" i="6"/>
  <c r="B24" i="6"/>
  <c r="C24" i="6"/>
  <c r="D24" i="6"/>
  <c r="F24" i="6"/>
  <c r="G24" i="6"/>
  <c r="H24" i="6"/>
  <c r="I24" i="6"/>
  <c r="J24" i="6"/>
  <c r="K24" i="6"/>
  <c r="L24" i="6"/>
  <c r="M24" i="6"/>
  <c r="A25" i="6"/>
  <c r="B25" i="6"/>
  <c r="C25" i="6"/>
  <c r="D25" i="6"/>
  <c r="F25" i="6"/>
  <c r="G25" i="6"/>
  <c r="H25" i="6"/>
  <c r="I25" i="6"/>
  <c r="J25" i="6"/>
  <c r="K25" i="6"/>
  <c r="L25" i="6"/>
  <c r="M25" i="6"/>
  <c r="A26" i="6"/>
  <c r="B26" i="6"/>
  <c r="C26" i="6"/>
  <c r="D26" i="6"/>
  <c r="E26" i="6"/>
  <c r="F26" i="6"/>
  <c r="G26" i="6"/>
  <c r="H26" i="6"/>
  <c r="I26" i="6"/>
  <c r="J26" i="6"/>
  <c r="K26" i="6"/>
  <c r="L26" i="6"/>
  <c r="M26" i="6"/>
  <c r="A27" i="6"/>
  <c r="B27" i="6"/>
  <c r="C27" i="6"/>
  <c r="D27" i="6"/>
  <c r="F27" i="6"/>
  <c r="G27" i="6"/>
  <c r="H27" i="6"/>
  <c r="I27" i="6"/>
  <c r="J27" i="6"/>
  <c r="K27" i="6"/>
  <c r="L27" i="6"/>
  <c r="M27" i="6"/>
  <c r="A28" i="6"/>
  <c r="B28" i="6"/>
  <c r="C28" i="6"/>
  <c r="D28" i="6"/>
  <c r="E28" i="6"/>
  <c r="F28" i="6"/>
  <c r="G28" i="6"/>
  <c r="H28" i="6"/>
  <c r="I28" i="6"/>
  <c r="J28" i="6"/>
  <c r="K28" i="6"/>
  <c r="L28" i="6"/>
  <c r="M28" i="6"/>
  <c r="A29" i="6"/>
  <c r="B29" i="6"/>
  <c r="C29" i="6"/>
  <c r="D29" i="6"/>
  <c r="E29" i="6"/>
  <c r="F29" i="6"/>
  <c r="G29" i="6"/>
  <c r="H29" i="6"/>
  <c r="I29" i="6"/>
  <c r="J29" i="6"/>
  <c r="K29" i="6"/>
  <c r="L29" i="6"/>
  <c r="M29" i="6"/>
  <c r="A30" i="6"/>
  <c r="B30" i="6"/>
  <c r="C30" i="6"/>
  <c r="D30" i="6"/>
  <c r="F30" i="6"/>
  <c r="G30" i="6"/>
  <c r="H30" i="6"/>
  <c r="I30" i="6"/>
  <c r="J30" i="6"/>
  <c r="K30" i="6"/>
  <c r="L30" i="6"/>
  <c r="M30" i="6"/>
  <c r="A31" i="6"/>
  <c r="B31" i="6"/>
  <c r="C31" i="6"/>
  <c r="D31" i="6"/>
  <c r="E31" i="6"/>
  <c r="F31" i="6"/>
  <c r="G31" i="6"/>
  <c r="H31" i="6"/>
  <c r="I31" i="6"/>
  <c r="J31" i="6"/>
  <c r="K31" i="6"/>
  <c r="L31" i="6"/>
  <c r="M31" i="6"/>
  <c r="A32" i="6"/>
  <c r="B32" i="6"/>
  <c r="C32" i="6"/>
  <c r="D32" i="6"/>
  <c r="F32" i="6"/>
  <c r="G32" i="6"/>
  <c r="H32" i="6"/>
  <c r="I32" i="6"/>
  <c r="J32" i="6"/>
  <c r="K32" i="6"/>
  <c r="L32" i="6"/>
  <c r="M32" i="6"/>
  <c r="A33" i="6"/>
  <c r="B33" i="6"/>
  <c r="D33" i="6"/>
  <c r="F33" i="6"/>
  <c r="G33" i="6"/>
  <c r="H33" i="6"/>
  <c r="I33" i="6"/>
  <c r="J33" i="6"/>
  <c r="K33" i="6"/>
  <c r="L33" i="6"/>
  <c r="M33" i="6"/>
  <c r="A34" i="6"/>
  <c r="B34" i="6"/>
  <c r="C34" i="6"/>
  <c r="D34" i="6"/>
  <c r="F34" i="6"/>
  <c r="G34" i="6"/>
  <c r="H34" i="6"/>
  <c r="I34" i="6"/>
  <c r="J34" i="6"/>
  <c r="K34" i="6"/>
  <c r="L34" i="6"/>
  <c r="M34" i="6"/>
  <c r="A35" i="6"/>
  <c r="B35" i="6"/>
  <c r="C35" i="6"/>
  <c r="D35" i="6"/>
  <c r="F35" i="6"/>
  <c r="G35" i="6"/>
  <c r="H35" i="6"/>
  <c r="I35" i="6"/>
  <c r="J35" i="6"/>
  <c r="K35" i="6"/>
  <c r="L35" i="6"/>
  <c r="M35" i="6"/>
  <c r="A36" i="6"/>
  <c r="B36" i="6"/>
  <c r="C36" i="6"/>
  <c r="D36" i="6"/>
  <c r="E36" i="6"/>
  <c r="F36" i="6"/>
  <c r="G36" i="6"/>
  <c r="H36" i="6"/>
  <c r="I36" i="6"/>
  <c r="J36" i="6"/>
  <c r="K36" i="6"/>
  <c r="L36" i="6"/>
  <c r="M36" i="6"/>
  <c r="A37" i="6"/>
  <c r="B37" i="6"/>
  <c r="C37" i="6"/>
  <c r="D37" i="6"/>
  <c r="F37" i="6"/>
  <c r="G37" i="6"/>
  <c r="H37" i="6"/>
  <c r="I37" i="6"/>
  <c r="J37" i="6"/>
  <c r="K37" i="6"/>
  <c r="L37" i="6"/>
  <c r="M37" i="6"/>
  <c r="A38" i="6"/>
  <c r="B38" i="6"/>
  <c r="C38" i="6"/>
  <c r="D38" i="6"/>
  <c r="E38" i="6"/>
  <c r="F38" i="6"/>
  <c r="G38" i="6"/>
  <c r="H38" i="6"/>
  <c r="I38" i="6"/>
  <c r="J38" i="6"/>
  <c r="K38" i="6"/>
  <c r="L38" i="6"/>
  <c r="M38" i="6"/>
  <c r="A39" i="6"/>
  <c r="B39" i="6"/>
  <c r="C39" i="6"/>
  <c r="D39" i="6"/>
  <c r="E39" i="6"/>
  <c r="F39" i="6"/>
  <c r="G39" i="6"/>
  <c r="H39" i="6"/>
  <c r="I39" i="6"/>
  <c r="J39" i="6"/>
  <c r="K39" i="6"/>
  <c r="L39" i="6"/>
  <c r="M39" i="6"/>
  <c r="A40" i="6"/>
  <c r="B40" i="6"/>
  <c r="C40" i="6"/>
  <c r="D40" i="6"/>
  <c r="F40" i="6"/>
  <c r="G40" i="6"/>
  <c r="H40" i="6"/>
  <c r="I40" i="6"/>
  <c r="J40" i="6"/>
  <c r="K40" i="6"/>
  <c r="L40" i="6"/>
  <c r="M40" i="6"/>
  <c r="A41" i="6"/>
  <c r="B41" i="6"/>
  <c r="C41" i="6"/>
  <c r="D41" i="6"/>
  <c r="E41" i="6"/>
  <c r="F41" i="6"/>
  <c r="G41" i="6"/>
  <c r="H41" i="6"/>
  <c r="I41" i="6"/>
  <c r="J41" i="6"/>
  <c r="K41" i="6"/>
  <c r="L41" i="6"/>
  <c r="M41" i="6"/>
  <c r="A42" i="6"/>
  <c r="B42" i="6"/>
  <c r="C42" i="6"/>
  <c r="D42" i="6"/>
  <c r="E42" i="6"/>
  <c r="F42" i="6"/>
  <c r="G42" i="6"/>
  <c r="H42" i="6"/>
  <c r="I42" i="6"/>
  <c r="J42" i="6"/>
  <c r="K42" i="6"/>
  <c r="L42" i="6"/>
  <c r="M42" i="6"/>
  <c r="A43" i="6"/>
  <c r="B43" i="6"/>
  <c r="C43" i="6"/>
  <c r="D43" i="6"/>
  <c r="F43" i="6"/>
  <c r="G43" i="6"/>
  <c r="H43" i="6"/>
  <c r="I43" i="6"/>
  <c r="J43" i="6"/>
  <c r="K43" i="6"/>
  <c r="L43" i="6"/>
  <c r="M43" i="6"/>
  <c r="A44" i="6"/>
  <c r="B44" i="6"/>
  <c r="C44" i="6"/>
  <c r="D44" i="6"/>
  <c r="E44" i="6"/>
  <c r="F44" i="6"/>
  <c r="G44" i="6"/>
  <c r="H44" i="6"/>
  <c r="I44" i="6"/>
  <c r="J44" i="6"/>
  <c r="K44" i="6"/>
  <c r="L44" i="6"/>
  <c r="M44" i="6"/>
  <c r="A45" i="6"/>
  <c r="B45" i="6"/>
  <c r="C45" i="6"/>
  <c r="D45" i="6"/>
  <c r="E45" i="6"/>
  <c r="F45" i="6"/>
  <c r="G45" i="6"/>
  <c r="H45" i="6"/>
  <c r="I45" i="6"/>
  <c r="J45" i="6"/>
  <c r="K45" i="6"/>
  <c r="L45" i="6"/>
  <c r="M45" i="6"/>
  <c r="A46" i="6"/>
  <c r="B46" i="6"/>
  <c r="C46" i="6"/>
  <c r="D46" i="6"/>
  <c r="F46" i="6"/>
  <c r="G46" i="6"/>
  <c r="H46" i="6"/>
  <c r="I46" i="6"/>
  <c r="J46" i="6"/>
  <c r="K46" i="6"/>
  <c r="L46" i="6"/>
  <c r="M46" i="6"/>
  <c r="A47" i="6"/>
  <c r="B47" i="6"/>
  <c r="C47" i="6"/>
  <c r="D47" i="6"/>
  <c r="E47" i="6"/>
  <c r="F47" i="6"/>
  <c r="G47" i="6"/>
  <c r="H47" i="6"/>
  <c r="I47" i="6"/>
  <c r="J47" i="6"/>
  <c r="K47" i="6"/>
  <c r="L47" i="6"/>
  <c r="M47" i="6"/>
  <c r="A48" i="6"/>
  <c r="B48" i="6"/>
  <c r="C48" i="6"/>
  <c r="D48" i="6"/>
  <c r="E48" i="6"/>
  <c r="F48" i="6"/>
  <c r="G48" i="6"/>
  <c r="H48" i="6"/>
  <c r="I48" i="6"/>
  <c r="J48" i="6"/>
  <c r="K48" i="6"/>
  <c r="L48" i="6"/>
  <c r="M48" i="6"/>
  <c r="A49" i="6"/>
  <c r="B49" i="6"/>
  <c r="C49" i="6"/>
  <c r="D49" i="6"/>
  <c r="F49" i="6"/>
  <c r="G49" i="6"/>
  <c r="H49" i="6"/>
  <c r="I49" i="6"/>
  <c r="J49" i="6"/>
  <c r="K49" i="6"/>
  <c r="L49" i="6"/>
  <c r="M49" i="6"/>
  <c r="A50" i="6"/>
  <c r="B50" i="6"/>
  <c r="C50" i="6"/>
  <c r="D50" i="6"/>
  <c r="E50" i="6"/>
  <c r="F50" i="6"/>
  <c r="G50" i="6"/>
  <c r="H50" i="6"/>
  <c r="I50" i="6"/>
  <c r="J50" i="6"/>
  <c r="K50" i="6"/>
  <c r="L50" i="6"/>
  <c r="M50" i="6"/>
  <c r="A51" i="6"/>
  <c r="B51" i="6"/>
  <c r="C51" i="6"/>
  <c r="D51" i="6"/>
  <c r="E51" i="6"/>
  <c r="F51" i="6"/>
  <c r="G51" i="6"/>
  <c r="H51" i="6"/>
  <c r="I51" i="6"/>
  <c r="J51" i="6"/>
  <c r="K51" i="6"/>
  <c r="L51" i="6"/>
  <c r="M51" i="6"/>
  <c r="A52" i="6"/>
  <c r="B52" i="6"/>
  <c r="C52" i="6"/>
  <c r="D52" i="6"/>
  <c r="F52" i="6"/>
  <c r="G52" i="6"/>
  <c r="H52" i="6"/>
  <c r="I52" i="6"/>
  <c r="J52" i="6"/>
  <c r="K52" i="6"/>
  <c r="L52" i="6"/>
  <c r="M52" i="6"/>
  <c r="A53" i="6"/>
  <c r="B53" i="6"/>
  <c r="C53" i="6"/>
  <c r="D53" i="6"/>
  <c r="E53" i="6"/>
  <c r="F53" i="6"/>
  <c r="G53" i="6"/>
  <c r="H53" i="6"/>
  <c r="I53" i="6"/>
  <c r="J53" i="6"/>
  <c r="K53" i="6"/>
  <c r="L53" i="6"/>
  <c r="M53" i="6"/>
  <c r="A54" i="6"/>
  <c r="B54" i="6"/>
  <c r="C54" i="6"/>
  <c r="D54" i="6"/>
  <c r="E54" i="6"/>
  <c r="F54" i="6"/>
  <c r="G54" i="6"/>
  <c r="H54" i="6"/>
  <c r="I54" i="6"/>
  <c r="J54" i="6"/>
  <c r="K54" i="6"/>
  <c r="L54" i="6"/>
  <c r="M54" i="6"/>
  <c r="A55" i="6"/>
  <c r="B55" i="6"/>
  <c r="C55" i="6"/>
  <c r="D55" i="6"/>
  <c r="F55" i="6"/>
  <c r="G55" i="6"/>
  <c r="H55" i="6"/>
  <c r="I55" i="6"/>
  <c r="J55" i="6"/>
  <c r="K55" i="6"/>
  <c r="L55" i="6"/>
  <c r="M55" i="6"/>
  <c r="A56" i="6"/>
  <c r="B56" i="6"/>
  <c r="C56" i="6"/>
  <c r="D56" i="6"/>
  <c r="E56" i="6"/>
  <c r="F56" i="6"/>
  <c r="G56" i="6"/>
  <c r="H56" i="6"/>
  <c r="I56" i="6"/>
  <c r="J56" i="6"/>
  <c r="K56" i="6"/>
  <c r="L56" i="6"/>
  <c r="M56" i="6"/>
  <c r="A59" i="6"/>
  <c r="F59" i="6"/>
  <c r="G59" i="6"/>
  <c r="H59" i="6"/>
  <c r="I59" i="6"/>
  <c r="J59" i="6"/>
  <c r="K59" i="6"/>
  <c r="L59" i="6"/>
  <c r="M59" i="6"/>
  <c r="A60" i="6"/>
  <c r="B60" i="6"/>
  <c r="C60" i="6"/>
  <c r="D60" i="6"/>
  <c r="E60" i="6"/>
  <c r="F60" i="6"/>
  <c r="G60" i="6"/>
  <c r="H60" i="6"/>
  <c r="I60" i="6"/>
  <c r="J60" i="6"/>
  <c r="K60" i="6"/>
  <c r="L60" i="6"/>
  <c r="M60" i="6"/>
  <c r="A7" i="6"/>
  <c r="P53" i="10"/>
  <c r="P51" i="10"/>
  <c r="O55" i="10"/>
  <c r="E55" i="10" s="1"/>
  <c r="E55" i="6" s="1"/>
  <c r="O52" i="10"/>
  <c r="E52" i="10" s="1"/>
  <c r="E52" i="6" s="1"/>
  <c r="O49" i="10"/>
  <c r="E49" i="10" s="1"/>
  <c r="E49" i="6" s="1"/>
  <c r="O46" i="10"/>
  <c r="E46" i="10" s="1"/>
  <c r="E46" i="6" s="1"/>
  <c r="O43" i="10"/>
  <c r="E43" i="10" s="1"/>
  <c r="E43" i="6" s="1"/>
  <c r="P41" i="10"/>
  <c r="O40" i="10"/>
  <c r="E40" i="10" s="1"/>
  <c r="E40" i="6" s="1"/>
  <c r="P39" i="10"/>
  <c r="C16" i="10"/>
  <c r="E16" i="10" s="1"/>
  <c r="E16" i="6" s="1"/>
  <c r="C15" i="10"/>
  <c r="E15" i="10" s="1"/>
  <c r="E15" i="6" s="1"/>
  <c r="O37" i="10"/>
  <c r="E37" i="10" s="1"/>
  <c r="E37" i="6" s="1"/>
  <c r="P34" i="10"/>
  <c r="O27" i="10"/>
  <c r="E27" i="10" s="1"/>
  <c r="E27" i="6" s="1"/>
  <c r="C33" i="10"/>
  <c r="E33" i="10" s="1"/>
  <c r="E33" i="6" s="1"/>
  <c r="O30" i="10"/>
  <c r="E30" i="10" s="1"/>
  <c r="E30" i="6" s="1"/>
  <c r="E35" i="10"/>
  <c r="E35" i="6" s="1"/>
  <c r="E34" i="10"/>
  <c r="E34" i="6" s="1"/>
  <c r="E32" i="10"/>
  <c r="E32" i="6" s="1"/>
  <c r="E25" i="10"/>
  <c r="E25" i="6" s="1"/>
  <c r="E24" i="10"/>
  <c r="E24" i="6" s="1"/>
  <c r="P24" i="10"/>
  <c r="O22" i="10"/>
  <c r="E22" i="10" s="1"/>
  <c r="E22" i="6" s="1"/>
  <c r="E12" i="10"/>
  <c r="E12" i="6" s="1"/>
  <c r="E8" i="10"/>
  <c r="E8" i="6" s="1"/>
  <c r="E7" i="10"/>
  <c r="E17" i="10"/>
  <c r="E17" i="6" s="1"/>
  <c r="O19" i="10"/>
  <c r="E19" i="10" s="1"/>
  <c r="E19" i="6" s="1"/>
  <c r="P20" i="10"/>
  <c r="P18" i="10"/>
  <c r="P15" i="10"/>
  <c r="P13" i="10"/>
  <c r="C14" i="10"/>
  <c r="E14" i="10" s="1"/>
  <c r="E14" i="6" s="1"/>
  <c r="C13" i="10"/>
  <c r="E13" i="10" s="1"/>
  <c r="E13" i="6" s="1"/>
  <c r="C10" i="10"/>
  <c r="E10" i="10" s="1"/>
  <c r="E10" i="6" s="1"/>
  <c r="C9" i="10"/>
  <c r="E9" i="10" s="1"/>
  <c r="E9" i="6" s="1"/>
  <c r="P9" i="10"/>
  <c r="C15" i="6" l="1"/>
  <c r="C33" i="6"/>
  <c r="C14" i="6"/>
  <c r="C10" i="6"/>
  <c r="C16" i="6"/>
  <c r="C13" i="6"/>
  <c r="C9" i="6"/>
  <c r="B7" i="6"/>
  <c r="C7" i="6"/>
  <c r="D7" i="6"/>
  <c r="E7" i="6"/>
  <c r="F7" i="6"/>
  <c r="G7" i="6"/>
  <c r="H7" i="6"/>
  <c r="I7" i="6"/>
  <c r="J7" i="6"/>
  <c r="K7" i="6"/>
  <c r="L7" i="6"/>
  <c r="M7" i="6"/>
  <c r="E59" i="10"/>
  <c r="E59" i="6" s="1"/>
  <c r="C6" i="6"/>
  <c r="D6" i="6"/>
  <c r="E6" i="6"/>
  <c r="F6" i="6"/>
  <c r="G6" i="6"/>
  <c r="H6" i="6"/>
  <c r="I6" i="6"/>
  <c r="J6" i="6"/>
  <c r="K6" i="6"/>
  <c r="L6" i="6"/>
  <c r="M6" i="6"/>
  <c r="A6" i="6"/>
  <c r="A5" i="6"/>
</calcChain>
</file>

<file path=xl/sharedStrings.xml><?xml version="1.0" encoding="utf-8"?>
<sst xmlns="http://schemas.openxmlformats.org/spreadsheetml/2006/main" count="201" uniqueCount="87">
  <si>
    <t>TOTAL</t>
  </si>
  <si>
    <t>LENGTH</t>
  </si>
  <si>
    <t>WEIGHT</t>
  </si>
  <si>
    <t>TYPE</t>
  </si>
  <si>
    <t>DIMENSIONS</t>
  </si>
  <si>
    <t>A</t>
  </si>
  <si>
    <t>B</t>
  </si>
  <si>
    <t>C</t>
  </si>
  <si>
    <t>D</t>
  </si>
  <si>
    <t>E</t>
  </si>
  <si>
    <t>R</t>
  </si>
  <si>
    <t>INC</t>
  </si>
  <si>
    <t>MARK</t>
  </si>
  <si>
    <t>SUBTRACT ALL</t>
  </si>
  <si>
    <t>MAT'RL TYPE</t>
  </si>
  <si>
    <t>ECSR</t>
  </si>
  <si>
    <t>WEIGHT (lbs.)</t>
  </si>
  <si>
    <t>SUPERSTRUCTURE - DECK SLAB (EPOXY COATED STEEL REINFORCEMENT - ECSR)</t>
  </si>
  <si>
    <t xml:space="preserve">SUPERSTRUCTURE - DECK SLAB ECSR SUBTOTAL = </t>
  </si>
  <si>
    <t>S401</t>
  </si>
  <si>
    <t>S402</t>
  </si>
  <si>
    <t>S403</t>
  </si>
  <si>
    <t>S501</t>
  </si>
  <si>
    <t>S506</t>
  </si>
  <si>
    <t>S507</t>
  </si>
  <si>
    <t>S508</t>
  </si>
  <si>
    <t>S509</t>
  </si>
  <si>
    <t>S510</t>
  </si>
  <si>
    <t>S513</t>
  </si>
  <si>
    <t>S514</t>
  </si>
  <si>
    <t>S515</t>
  </si>
  <si>
    <t>S516</t>
  </si>
  <si>
    <t>S517</t>
  </si>
  <si>
    <t>S518</t>
  </si>
  <si>
    <t>S519</t>
  </si>
  <si>
    <t>S522</t>
  </si>
  <si>
    <t>30'-0"</t>
  </si>
  <si>
    <t>STR</t>
  </si>
  <si>
    <t>S404</t>
  </si>
  <si>
    <t>7'-6"</t>
  </si>
  <si>
    <t>8'-0"</t>
  </si>
  <si>
    <t>2'-6"</t>
  </si>
  <si>
    <t>34'-0"</t>
  </si>
  <si>
    <t>34'-7"</t>
  </si>
  <si>
    <t>* S504</t>
  </si>
  <si>
    <t>* S505</t>
  </si>
  <si>
    <t>* S502</t>
  </si>
  <si>
    <t>* S503</t>
  </si>
  <si>
    <t>* DENOTES MECHANICAL CONNECTOR</t>
  </si>
  <si>
    <t>31'-7"</t>
  </si>
  <si>
    <t>31'-0"</t>
  </si>
  <si>
    <t>SERIES OF</t>
  </si>
  <si>
    <t>7'-4"</t>
  </si>
  <si>
    <t>TO</t>
  </si>
  <si>
    <t>33'-8"</t>
  </si>
  <si>
    <t>5 5/8"</t>
  </si>
  <si>
    <t>7'-11"</t>
  </si>
  <si>
    <t>34'-3"</t>
  </si>
  <si>
    <t>33'-10"</t>
  </si>
  <si>
    <t>34'-5"</t>
  </si>
  <si>
    <t>* S511</t>
  </si>
  <si>
    <t>* S512</t>
  </si>
  <si>
    <t>2'-10"</t>
  </si>
  <si>
    <t>30'-8"</t>
  </si>
  <si>
    <t>19'-7"</t>
  </si>
  <si>
    <t>30'-10"</t>
  </si>
  <si>
    <t>31'-5"</t>
  </si>
  <si>
    <t>2'-2"</t>
  </si>
  <si>
    <t>3/4"</t>
  </si>
  <si>
    <t>S523</t>
  </si>
  <si>
    <t>3'-3"</t>
  </si>
  <si>
    <t>* S520</t>
  </si>
  <si>
    <t>* S521</t>
  </si>
  <si>
    <t>6'-0"</t>
  </si>
  <si>
    <t>6'-10"</t>
  </si>
  <si>
    <t>6'-7"</t>
  </si>
  <si>
    <t>7'-5"</t>
  </si>
  <si>
    <t>10'-10"</t>
  </si>
  <si>
    <t>8"</t>
  </si>
  <si>
    <t>3'-2"</t>
  </si>
  <si>
    <t>3'-9"</t>
  </si>
  <si>
    <t>28'-0"</t>
  </si>
  <si>
    <t>30'-11"</t>
  </si>
  <si>
    <t>31'-6"</t>
  </si>
  <si>
    <t>S524</t>
  </si>
  <si>
    <t>25'-10"</t>
  </si>
  <si>
    <t>23'-8"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</si>
</sst>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i/>
      <sz val="14"/>
      <name val="Verdana"/>
      <family val="2"/>
    </font>
    <font>
      <b/>
      <i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 diagonalUp="1">
      <left/>
      <right/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5" fillId="0" borderId="0" xfId="0" applyFont="1"/>
    <xf numFmtId="1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1" applyFont="1" applyAlignment="1">
      <alignment horizontal="center"/>
    </xf>
    <xf numFmtId="2" fontId="5" fillId="0" borderId="9" xfId="0" applyNumberFormat="1" applyFont="1" applyBorder="1" applyAlignment="1">
      <alignment horizontal="left" vertical="center"/>
    </xf>
    <xf numFmtId="0" fontId="5" fillId="0" borderId="8" xfId="1" applyFont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1" fontId="5" fillId="0" borderId="10" xfId="0" applyNumberFormat="1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" fontId="5" fillId="0" borderId="17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26" xfId="0" applyFont="1" applyBorder="1" applyAlignment="1">
      <alignment horizontal="right"/>
    </xf>
    <xf numFmtId="0" fontId="5" fillId="0" borderId="27" xfId="0" applyFont="1" applyBorder="1" applyAlignment="1">
      <alignment horizontal="right"/>
    </xf>
    <xf numFmtId="0" fontId="5" fillId="0" borderId="24" xfId="0" applyFont="1" applyBorder="1" applyAlignment="1">
      <alignment horizontal="right"/>
    </xf>
    <xf numFmtId="0" fontId="5" fillId="0" borderId="0" xfId="0" applyFont="1" applyAlignment="1">
      <alignment horizontal="center"/>
    </xf>
    <xf numFmtId="0" fontId="3" fillId="0" borderId="19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textRotation="90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2">
    <cellStyle name="Normal" xfId="0" builtinId="0"/>
    <cellStyle name="Normal 2" xfId="1" xr:uid="{0750A845-0979-455A-B404-ED78B3B01A7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18</xdr:col>
      <xdr:colOff>522438</xdr:colOff>
      <xdr:row>56</xdr:row>
      <xdr:rowOff>17919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11495238" cy="90476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20E7D-64B5-4781-960B-8A073BB956B9}">
  <dimension ref="A1:AB222"/>
  <sheetViews>
    <sheetView tabSelected="1" topLeftCell="A22" zoomScale="90" zoomScaleNormal="90" workbookViewId="0">
      <selection activeCell="C33" sqref="C33"/>
    </sheetView>
  </sheetViews>
  <sheetFormatPr defaultRowHeight="12.75" x14ac:dyDescent="0.2"/>
  <cols>
    <col min="1" max="2" width="13" style="3" customWidth="1"/>
    <col min="3" max="3" width="14.85546875" style="3" customWidth="1"/>
    <col min="4" max="4" width="12.5703125" style="3" customWidth="1"/>
    <col min="5" max="5" width="14.42578125" style="3" customWidth="1"/>
    <col min="6" max="6" width="7.140625" style="3" customWidth="1"/>
    <col min="7" max="11" width="12.7109375" style="3" customWidth="1"/>
    <col min="12" max="14" width="9.140625" style="3"/>
    <col min="15" max="15" width="9.140625" style="1"/>
    <col min="16" max="17" width="9.140625" style="3"/>
    <col min="18" max="18" width="11.28515625" style="3" customWidth="1"/>
    <col min="19" max="19" width="9.140625" style="3"/>
    <col min="20" max="23" width="9.140625" style="1"/>
    <col min="24" max="24" width="11.5703125" style="1" customWidth="1"/>
    <col min="25" max="16384" width="9.140625" style="1"/>
  </cols>
  <sheetData>
    <row r="1" spans="1:28" ht="13.5" thickBot="1" x14ac:dyDescent="0.25">
      <c r="A1" s="33" t="s">
        <v>12</v>
      </c>
      <c r="B1" s="35" t="s">
        <v>14</v>
      </c>
      <c r="C1" s="34" t="s">
        <v>0</v>
      </c>
      <c r="D1" s="33" t="s">
        <v>1</v>
      </c>
      <c r="E1" s="46" t="s">
        <v>16</v>
      </c>
      <c r="F1" s="48" t="s">
        <v>3</v>
      </c>
      <c r="G1" s="33" t="s">
        <v>4</v>
      </c>
      <c r="H1" s="33"/>
      <c r="I1" s="33"/>
      <c r="J1" s="33"/>
      <c r="K1" s="33"/>
      <c r="L1" s="33"/>
      <c r="M1" s="33"/>
    </row>
    <row r="2" spans="1:28" ht="13.5" thickBot="1" x14ac:dyDescent="0.25">
      <c r="A2" s="33"/>
      <c r="B2" s="35"/>
      <c r="C2" s="37"/>
      <c r="D2" s="33"/>
      <c r="E2" s="46"/>
      <c r="F2" s="48"/>
      <c r="G2" s="33"/>
      <c r="H2" s="33"/>
      <c r="I2" s="33"/>
      <c r="J2" s="33"/>
      <c r="K2" s="33"/>
      <c r="L2" s="33"/>
      <c r="M2" s="33"/>
      <c r="O2" s="5"/>
    </row>
    <row r="3" spans="1:28" ht="13.5" customHeight="1" thickBot="1" x14ac:dyDescent="0.25">
      <c r="A3" s="33"/>
      <c r="B3" s="35"/>
      <c r="C3" s="37"/>
      <c r="D3" s="33"/>
      <c r="E3" s="46"/>
      <c r="F3" s="48"/>
      <c r="G3" s="33" t="s">
        <v>5</v>
      </c>
      <c r="H3" s="33" t="s">
        <v>6</v>
      </c>
      <c r="I3" s="33" t="s">
        <v>7</v>
      </c>
      <c r="J3" s="33" t="s">
        <v>8</v>
      </c>
      <c r="K3" s="33" t="s">
        <v>9</v>
      </c>
      <c r="L3" s="33" t="s">
        <v>10</v>
      </c>
      <c r="M3" s="33" t="s">
        <v>11</v>
      </c>
    </row>
    <row r="4" spans="1:28" ht="13.5" customHeight="1" thickBot="1" x14ac:dyDescent="0.25">
      <c r="A4" s="34"/>
      <c r="B4" s="36"/>
      <c r="C4" s="37"/>
      <c r="D4" s="34"/>
      <c r="E4" s="47"/>
      <c r="F4" s="49"/>
      <c r="G4" s="34"/>
      <c r="H4" s="34"/>
      <c r="I4" s="34"/>
      <c r="J4" s="34"/>
      <c r="K4" s="34"/>
      <c r="L4" s="34"/>
      <c r="M4" s="34"/>
    </row>
    <row r="5" spans="1:28" ht="21.75" customHeight="1" thickBot="1" x14ac:dyDescent="0.25">
      <c r="A5" s="42" t="s">
        <v>17</v>
      </c>
      <c r="B5" s="43"/>
      <c r="C5" s="44"/>
      <c r="D5" s="44"/>
      <c r="E5" s="44"/>
      <c r="F5" s="44"/>
      <c r="G5" s="44"/>
      <c r="H5" s="44"/>
      <c r="I5" s="44"/>
      <c r="J5" s="44"/>
      <c r="K5" s="44"/>
      <c r="L5" s="44"/>
      <c r="M5" s="45"/>
      <c r="N5" s="3" t="s">
        <v>2</v>
      </c>
      <c r="O5" s="3" t="s">
        <v>1</v>
      </c>
      <c r="P5" s="3" t="s">
        <v>1</v>
      </c>
      <c r="Q5" s="3" t="s">
        <v>5</v>
      </c>
      <c r="R5" s="3" t="s">
        <v>6</v>
      </c>
      <c r="S5" s="3" t="s">
        <v>7</v>
      </c>
      <c r="T5" s="3" t="s">
        <v>8</v>
      </c>
      <c r="U5" s="3" t="s">
        <v>9</v>
      </c>
      <c r="V5" s="3" t="s">
        <v>10</v>
      </c>
      <c r="W5" s="3" t="s">
        <v>11</v>
      </c>
      <c r="X5" s="41" t="s">
        <v>13</v>
      </c>
      <c r="Y5" s="41"/>
      <c r="Z5" s="41"/>
      <c r="AA5" s="41"/>
      <c r="AB5" s="41"/>
    </row>
    <row r="6" spans="1:28" ht="15" customHeight="1" x14ac:dyDescent="0.2">
      <c r="A6" s="23"/>
      <c r="B6" s="27"/>
      <c r="C6" s="24"/>
      <c r="D6" s="24"/>
      <c r="E6" s="24"/>
      <c r="F6" s="24"/>
      <c r="G6" s="24"/>
      <c r="H6" s="24"/>
      <c r="I6" s="24"/>
      <c r="J6" s="24"/>
      <c r="K6" s="24"/>
      <c r="L6" s="24"/>
      <c r="M6" s="25"/>
      <c r="X6" s="3"/>
      <c r="Y6" s="3"/>
      <c r="Z6" s="3"/>
      <c r="AA6" s="3"/>
      <c r="AB6" s="3"/>
    </row>
    <row r="7" spans="1:28" ht="15" customHeight="1" x14ac:dyDescent="0.2">
      <c r="A7" s="18" t="s">
        <v>19</v>
      </c>
      <c r="B7" s="28" t="s">
        <v>15</v>
      </c>
      <c r="C7" s="16">
        <v>592</v>
      </c>
      <c r="D7" s="16" t="s">
        <v>36</v>
      </c>
      <c r="E7" s="17">
        <f t="shared" ref="E7:E10" si="0">+ROUND(C7*O7*N7,0)</f>
        <v>11864</v>
      </c>
      <c r="F7" s="16" t="s">
        <v>37</v>
      </c>
      <c r="G7" s="16"/>
      <c r="H7" s="16"/>
      <c r="I7" s="16"/>
      <c r="J7" s="16"/>
      <c r="K7" s="16"/>
      <c r="L7" s="16"/>
      <c r="M7" s="19"/>
      <c r="N7" s="6">
        <v>0.66800000000000004</v>
      </c>
      <c r="O7" s="4">
        <v>30</v>
      </c>
    </row>
    <row r="8" spans="1:28" ht="15" customHeight="1" x14ac:dyDescent="0.2">
      <c r="A8" s="18" t="s">
        <v>20</v>
      </c>
      <c r="B8" s="28" t="s">
        <v>15</v>
      </c>
      <c r="C8" s="16">
        <v>74</v>
      </c>
      <c r="D8" s="16" t="s">
        <v>77</v>
      </c>
      <c r="E8" s="17">
        <f t="shared" si="0"/>
        <v>536</v>
      </c>
      <c r="F8" s="16" t="s">
        <v>37</v>
      </c>
      <c r="G8" s="16"/>
      <c r="H8" s="16"/>
      <c r="I8" s="16"/>
      <c r="J8" s="16"/>
      <c r="K8" s="16"/>
      <c r="L8" s="16"/>
      <c r="M8" s="19"/>
      <c r="N8" s="6">
        <v>0.66800000000000004</v>
      </c>
      <c r="O8" s="4">
        <v>10.83333</v>
      </c>
      <c r="Q8" s="4"/>
    </row>
    <row r="9" spans="1:28" ht="15" customHeight="1" x14ac:dyDescent="0.2">
      <c r="A9" s="18" t="s">
        <v>21</v>
      </c>
      <c r="B9" s="28" t="s">
        <v>15</v>
      </c>
      <c r="C9" s="16">
        <f>476*2</f>
        <v>952</v>
      </c>
      <c r="D9" s="16" t="s">
        <v>40</v>
      </c>
      <c r="E9" s="17">
        <f t="shared" si="0"/>
        <v>5087</v>
      </c>
      <c r="F9" s="16">
        <v>16</v>
      </c>
      <c r="G9" s="16" t="s">
        <v>39</v>
      </c>
      <c r="H9" s="16"/>
      <c r="I9" s="16"/>
      <c r="J9" s="16"/>
      <c r="K9" s="16"/>
      <c r="L9" s="16"/>
      <c r="M9" s="19"/>
      <c r="N9" s="6">
        <v>0.66800000000000004</v>
      </c>
      <c r="O9" s="4">
        <v>8</v>
      </c>
      <c r="P9" s="3">
        <f>+Q9+0.5</f>
        <v>8</v>
      </c>
      <c r="Q9" s="4">
        <v>7.5</v>
      </c>
    </row>
    <row r="10" spans="1:28" ht="15" customHeight="1" x14ac:dyDescent="0.2">
      <c r="A10" s="18" t="s">
        <v>38</v>
      </c>
      <c r="B10" s="28" t="s">
        <v>15</v>
      </c>
      <c r="C10" s="16">
        <f>238*2</f>
        <v>476</v>
      </c>
      <c r="D10" s="16" t="s">
        <v>80</v>
      </c>
      <c r="E10" s="17">
        <f t="shared" si="0"/>
        <v>1192</v>
      </c>
      <c r="F10" s="16">
        <v>1</v>
      </c>
      <c r="G10" s="16" t="s">
        <v>78</v>
      </c>
      <c r="H10" s="16" t="s">
        <v>79</v>
      </c>
      <c r="I10" s="16"/>
      <c r="J10" s="16"/>
      <c r="K10" s="16"/>
      <c r="L10" s="16"/>
      <c r="M10" s="19"/>
      <c r="N10" s="6">
        <v>0.66800000000000004</v>
      </c>
      <c r="O10" s="4">
        <v>3.75</v>
      </c>
      <c r="P10" s="3">
        <f>+Q10+R10-1/12</f>
        <v>3.7500366666666665</v>
      </c>
      <c r="Q10" s="4">
        <v>0.66669999999999996</v>
      </c>
      <c r="R10" s="3">
        <v>3.1666699999999999</v>
      </c>
    </row>
    <row r="11" spans="1:28" ht="15" customHeight="1" x14ac:dyDescent="0.2">
      <c r="A11" s="18"/>
      <c r="B11" s="28"/>
      <c r="C11" s="16"/>
      <c r="D11" s="16"/>
      <c r="E11" s="17"/>
      <c r="F11" s="16"/>
      <c r="G11" s="16"/>
      <c r="H11" s="16"/>
      <c r="I11" s="16"/>
      <c r="J11" s="16"/>
      <c r="K11" s="16"/>
      <c r="L11" s="16"/>
      <c r="M11" s="19"/>
      <c r="N11" s="6"/>
      <c r="O11" s="4"/>
      <c r="Q11" s="4"/>
    </row>
    <row r="12" spans="1:28" ht="15" customHeight="1" x14ac:dyDescent="0.2">
      <c r="A12" s="18" t="s">
        <v>22</v>
      </c>
      <c r="B12" s="28" t="s">
        <v>15</v>
      </c>
      <c r="C12" s="16">
        <v>728</v>
      </c>
      <c r="D12" s="16" t="s">
        <v>36</v>
      </c>
      <c r="E12" s="17">
        <f t="shared" ref="E12:E16" si="1">+ROUND(C12*O12*N12,0)</f>
        <v>22779</v>
      </c>
      <c r="F12" s="16" t="s">
        <v>37</v>
      </c>
      <c r="G12" s="16"/>
      <c r="H12" s="16"/>
      <c r="I12" s="16"/>
      <c r="J12" s="16"/>
      <c r="K12" s="16"/>
      <c r="L12" s="16"/>
      <c r="M12" s="19"/>
      <c r="N12" s="6">
        <v>1.0429999999999999</v>
      </c>
      <c r="O12" s="4">
        <v>30</v>
      </c>
      <c r="Q12" s="4"/>
    </row>
    <row r="13" spans="1:28" ht="15" customHeight="1" x14ac:dyDescent="0.2">
      <c r="A13" s="18" t="s">
        <v>46</v>
      </c>
      <c r="B13" s="28" t="s">
        <v>15</v>
      </c>
      <c r="C13" s="16">
        <f>60+353</f>
        <v>413</v>
      </c>
      <c r="D13" s="16" t="s">
        <v>43</v>
      </c>
      <c r="E13" s="17">
        <f t="shared" si="1"/>
        <v>14897</v>
      </c>
      <c r="F13" s="16">
        <v>16</v>
      </c>
      <c r="G13" s="16" t="s">
        <v>42</v>
      </c>
      <c r="H13" s="16"/>
      <c r="I13" s="16"/>
      <c r="J13" s="16"/>
      <c r="K13" s="16"/>
      <c r="L13" s="16"/>
      <c r="M13" s="19"/>
      <c r="N13" s="6">
        <v>1.0429999999999999</v>
      </c>
      <c r="O13" s="4">
        <v>34.583329999999997</v>
      </c>
      <c r="P13" s="3">
        <f>+Q13+7/12</f>
        <v>34.583333333333336</v>
      </c>
      <c r="Q13" s="4">
        <v>34</v>
      </c>
    </row>
    <row r="14" spans="1:28" ht="15" customHeight="1" x14ac:dyDescent="0.2">
      <c r="A14" s="18" t="s">
        <v>47</v>
      </c>
      <c r="B14" s="28" t="s">
        <v>15</v>
      </c>
      <c r="C14" s="16">
        <f>60+353</f>
        <v>413</v>
      </c>
      <c r="D14" s="16" t="s">
        <v>42</v>
      </c>
      <c r="E14" s="17">
        <f t="shared" si="1"/>
        <v>14646</v>
      </c>
      <c r="F14" s="16" t="s">
        <v>37</v>
      </c>
      <c r="G14" s="16"/>
      <c r="H14" s="16"/>
      <c r="I14" s="16"/>
      <c r="J14" s="16"/>
      <c r="K14" s="16"/>
      <c r="L14" s="16"/>
      <c r="M14" s="19"/>
      <c r="N14" s="6">
        <v>1.0429999999999999</v>
      </c>
      <c r="O14" s="4">
        <v>34</v>
      </c>
      <c r="Q14" s="4"/>
    </row>
    <row r="15" spans="1:28" ht="15" customHeight="1" x14ac:dyDescent="0.2">
      <c r="A15" s="18" t="s">
        <v>44</v>
      </c>
      <c r="B15" s="28" t="s">
        <v>15</v>
      </c>
      <c r="C15" s="16">
        <f>66+353</f>
        <v>419</v>
      </c>
      <c r="D15" s="16" t="s">
        <v>49</v>
      </c>
      <c r="E15" s="17">
        <f t="shared" si="1"/>
        <v>13802</v>
      </c>
      <c r="F15" s="16">
        <v>16</v>
      </c>
      <c r="G15" s="16" t="s">
        <v>50</v>
      </c>
      <c r="H15" s="16"/>
      <c r="I15" s="16"/>
      <c r="J15" s="16"/>
      <c r="K15" s="16"/>
      <c r="L15" s="16"/>
      <c r="M15" s="19"/>
      <c r="N15" s="6">
        <v>1.0429999999999999</v>
      </c>
      <c r="O15" s="4">
        <v>31.58333</v>
      </c>
      <c r="P15" s="3">
        <f>+Q15+7/12</f>
        <v>31.583333333333332</v>
      </c>
      <c r="Q15" s="4">
        <v>31</v>
      </c>
    </row>
    <row r="16" spans="1:28" ht="15" customHeight="1" x14ac:dyDescent="0.2">
      <c r="A16" s="18" t="s">
        <v>45</v>
      </c>
      <c r="B16" s="28" t="s">
        <v>15</v>
      </c>
      <c r="C16" s="16">
        <f>66+353</f>
        <v>419</v>
      </c>
      <c r="D16" s="16" t="s">
        <v>50</v>
      </c>
      <c r="E16" s="17">
        <f t="shared" si="1"/>
        <v>13548</v>
      </c>
      <c r="F16" s="16" t="s">
        <v>37</v>
      </c>
      <c r="G16" s="16"/>
      <c r="H16" s="16"/>
      <c r="I16" s="16"/>
      <c r="J16" s="16"/>
      <c r="K16" s="16"/>
      <c r="L16" s="16"/>
      <c r="M16" s="19"/>
      <c r="N16" s="6">
        <v>1.0429999999999999</v>
      </c>
      <c r="O16" s="4">
        <v>31</v>
      </c>
      <c r="Q16" s="4"/>
    </row>
    <row r="17" spans="1:17" ht="15" customHeight="1" x14ac:dyDescent="0.2">
      <c r="A17" s="18" t="s">
        <v>23</v>
      </c>
      <c r="B17" s="28" t="s">
        <v>15</v>
      </c>
      <c r="C17" s="16">
        <v>852</v>
      </c>
      <c r="D17" s="16" t="s">
        <v>81</v>
      </c>
      <c r="E17" s="17">
        <f>+ROUND(C17*O17*N17,0)</f>
        <v>24882</v>
      </c>
      <c r="F17" s="16" t="s">
        <v>37</v>
      </c>
      <c r="G17" s="16"/>
      <c r="H17" s="16"/>
      <c r="I17" s="16"/>
      <c r="J17" s="16"/>
      <c r="K17" s="16"/>
      <c r="L17" s="16"/>
      <c r="M17" s="19"/>
      <c r="N17" s="6">
        <v>1.0429999999999999</v>
      </c>
      <c r="O17" s="4">
        <v>28</v>
      </c>
      <c r="Q17" s="4"/>
    </row>
    <row r="18" spans="1:17" ht="15" customHeight="1" x14ac:dyDescent="0.2">
      <c r="A18" s="18"/>
      <c r="B18" s="28"/>
      <c r="C18" s="16">
        <v>1</v>
      </c>
      <c r="D18" s="16" t="s">
        <v>56</v>
      </c>
      <c r="E18" s="17"/>
      <c r="F18" s="16"/>
      <c r="G18" s="16" t="s">
        <v>52</v>
      </c>
      <c r="H18" s="16"/>
      <c r="I18" s="16"/>
      <c r="J18" s="16"/>
      <c r="K18" s="16"/>
      <c r="L18" s="16"/>
      <c r="M18" s="19"/>
      <c r="N18" s="6"/>
      <c r="O18" s="4">
        <v>7.9166699999999999</v>
      </c>
      <c r="P18" s="3">
        <f>+Q18+7/12</f>
        <v>7.9166333333333334</v>
      </c>
      <c r="Q18" s="4">
        <v>7.3333000000000004</v>
      </c>
    </row>
    <row r="19" spans="1:17" ht="15" customHeight="1" x14ac:dyDescent="0.2">
      <c r="A19" s="18" t="s">
        <v>24</v>
      </c>
      <c r="B19" s="28" t="s">
        <v>15</v>
      </c>
      <c r="C19" s="16" t="s">
        <v>51</v>
      </c>
      <c r="D19" s="16" t="s">
        <v>53</v>
      </c>
      <c r="E19" s="17">
        <f>+ROUND(C18*C20*O19*N19,0)</f>
        <v>1253</v>
      </c>
      <c r="F19" s="16">
        <v>16</v>
      </c>
      <c r="G19" s="16" t="s">
        <v>53</v>
      </c>
      <c r="H19" s="16"/>
      <c r="I19" s="16"/>
      <c r="J19" s="16"/>
      <c r="K19" s="16"/>
      <c r="L19" s="16"/>
      <c r="M19" s="19" t="s">
        <v>55</v>
      </c>
      <c r="N19" s="6">
        <v>1.0429999999999999</v>
      </c>
      <c r="O19" s="4">
        <f>+AVERAGE(O18,O20)</f>
        <v>21.083334999999998</v>
      </c>
      <c r="Q19" s="4"/>
    </row>
    <row r="20" spans="1:17" ht="15" customHeight="1" x14ac:dyDescent="0.2">
      <c r="A20" s="18"/>
      <c r="B20" s="28"/>
      <c r="C20" s="16">
        <v>57</v>
      </c>
      <c r="D20" s="16" t="s">
        <v>57</v>
      </c>
      <c r="E20" s="17"/>
      <c r="F20" s="16"/>
      <c r="G20" s="16" t="s">
        <v>54</v>
      </c>
      <c r="H20" s="16"/>
      <c r="I20" s="16"/>
      <c r="J20" s="16"/>
      <c r="K20" s="16"/>
      <c r="L20" s="16"/>
      <c r="M20" s="19"/>
      <c r="N20" s="6"/>
      <c r="O20" s="4">
        <v>34.25</v>
      </c>
      <c r="P20" s="3">
        <f>+Q20+7/12</f>
        <v>34.250033333333334</v>
      </c>
      <c r="Q20" s="4">
        <v>33.666699999999999</v>
      </c>
    </row>
    <row r="21" spans="1:17" ht="15" customHeight="1" x14ac:dyDescent="0.2">
      <c r="A21" s="18"/>
      <c r="B21" s="28"/>
      <c r="C21" s="16">
        <v>1</v>
      </c>
      <c r="D21" s="16" t="s">
        <v>52</v>
      </c>
      <c r="E21" s="17"/>
      <c r="F21" s="16"/>
      <c r="G21" s="16"/>
      <c r="H21" s="16"/>
      <c r="I21" s="16"/>
      <c r="J21" s="16"/>
      <c r="K21" s="16"/>
      <c r="L21" s="16"/>
      <c r="M21" s="19"/>
      <c r="N21" s="6"/>
      <c r="O21" s="4">
        <v>7.3333000000000004</v>
      </c>
      <c r="Q21" s="4"/>
    </row>
    <row r="22" spans="1:17" ht="15" customHeight="1" x14ac:dyDescent="0.2">
      <c r="A22" s="18" t="s">
        <v>25</v>
      </c>
      <c r="B22" s="28" t="s">
        <v>15</v>
      </c>
      <c r="C22" s="16" t="s">
        <v>51</v>
      </c>
      <c r="D22" s="16" t="s">
        <v>53</v>
      </c>
      <c r="E22" s="17">
        <f>+ROUND(C21*C23*O22*N22,0)</f>
        <v>1219</v>
      </c>
      <c r="F22" s="16" t="s">
        <v>37</v>
      </c>
      <c r="G22" s="16"/>
      <c r="H22" s="16"/>
      <c r="I22" s="16"/>
      <c r="J22" s="16"/>
      <c r="K22" s="16"/>
      <c r="L22" s="16"/>
      <c r="M22" s="19" t="s">
        <v>55</v>
      </c>
      <c r="N22" s="6">
        <v>1.0429999999999999</v>
      </c>
      <c r="O22" s="4">
        <f>+AVERAGE(O21,O23)</f>
        <v>20.5</v>
      </c>
      <c r="Q22" s="4"/>
    </row>
    <row r="23" spans="1:17" ht="15" customHeight="1" x14ac:dyDescent="0.2">
      <c r="A23" s="18"/>
      <c r="B23" s="28"/>
      <c r="C23" s="16">
        <v>57</v>
      </c>
      <c r="D23" s="16" t="s">
        <v>54</v>
      </c>
      <c r="E23" s="17"/>
      <c r="F23" s="16"/>
      <c r="G23" s="16"/>
      <c r="H23" s="16"/>
      <c r="I23" s="16"/>
      <c r="J23" s="16"/>
      <c r="K23" s="16"/>
      <c r="L23" s="16"/>
      <c r="M23" s="19"/>
      <c r="N23" s="6"/>
      <c r="O23" s="4">
        <v>33.666699999999999</v>
      </c>
      <c r="Q23" s="4"/>
    </row>
    <row r="24" spans="1:17" ht="15" customHeight="1" x14ac:dyDescent="0.2">
      <c r="A24" s="18" t="s">
        <v>26</v>
      </c>
      <c r="B24" s="28" t="s">
        <v>15</v>
      </c>
      <c r="C24" s="16">
        <v>6</v>
      </c>
      <c r="D24" s="16" t="s">
        <v>59</v>
      </c>
      <c r="E24" s="17">
        <f t="shared" ref="E24:E25" si="2">+ROUND(C24*O24*N24,0)</f>
        <v>215</v>
      </c>
      <c r="F24" s="16">
        <v>16</v>
      </c>
      <c r="G24" s="16" t="s">
        <v>58</v>
      </c>
      <c r="H24" s="16"/>
      <c r="I24" s="16"/>
      <c r="J24" s="16"/>
      <c r="K24" s="16"/>
      <c r="L24" s="16"/>
      <c r="M24" s="19"/>
      <c r="N24" s="6">
        <v>1.0429999999999999</v>
      </c>
      <c r="O24" s="4">
        <v>34.416670000000003</v>
      </c>
      <c r="P24" s="3">
        <f>+Q24+7/12</f>
        <v>34.416633333333337</v>
      </c>
      <c r="Q24" s="4">
        <v>33.833300000000001</v>
      </c>
    </row>
    <row r="25" spans="1:17" ht="15" customHeight="1" x14ac:dyDescent="0.2">
      <c r="A25" s="18" t="s">
        <v>27</v>
      </c>
      <c r="B25" s="28" t="s">
        <v>15</v>
      </c>
      <c r="C25" s="16">
        <v>6</v>
      </c>
      <c r="D25" s="16" t="s">
        <v>58</v>
      </c>
      <c r="E25" s="17">
        <f t="shared" si="2"/>
        <v>212</v>
      </c>
      <c r="F25" s="16" t="s">
        <v>37</v>
      </c>
      <c r="G25" s="16"/>
      <c r="H25" s="16"/>
      <c r="I25" s="16"/>
      <c r="J25" s="16"/>
      <c r="K25" s="16"/>
      <c r="L25" s="16"/>
      <c r="M25" s="19"/>
      <c r="N25" s="6">
        <v>1.0429999999999999</v>
      </c>
      <c r="O25" s="4">
        <v>33.833329999999997</v>
      </c>
      <c r="Q25" s="4"/>
    </row>
    <row r="26" spans="1:17" ht="15" customHeight="1" x14ac:dyDescent="0.2">
      <c r="A26" s="18"/>
      <c r="B26" s="28"/>
      <c r="C26" s="16">
        <v>1</v>
      </c>
      <c r="D26" s="16" t="s">
        <v>62</v>
      </c>
      <c r="E26" s="17"/>
      <c r="F26" s="16"/>
      <c r="G26" s="16"/>
      <c r="H26" s="16"/>
      <c r="I26" s="16"/>
      <c r="J26" s="16"/>
      <c r="K26" s="16"/>
      <c r="L26" s="16"/>
      <c r="M26" s="19"/>
      <c r="N26" s="6"/>
      <c r="O26" s="4">
        <v>2.8333300000000001</v>
      </c>
      <c r="Q26" s="4"/>
    </row>
    <row r="27" spans="1:17" ht="15" customHeight="1" x14ac:dyDescent="0.2">
      <c r="A27" s="18" t="s">
        <v>60</v>
      </c>
      <c r="B27" s="28" t="s">
        <v>15</v>
      </c>
      <c r="C27" s="16" t="s">
        <v>51</v>
      </c>
      <c r="D27" s="16" t="s">
        <v>53</v>
      </c>
      <c r="E27" s="17">
        <f>+ROUND(C26*C28*O27*N27,0)</f>
        <v>1048</v>
      </c>
      <c r="F27" s="16" t="s">
        <v>37</v>
      </c>
      <c r="G27" s="16"/>
      <c r="H27" s="16"/>
      <c r="I27" s="16"/>
      <c r="J27" s="16"/>
      <c r="K27" s="16"/>
      <c r="L27" s="16"/>
      <c r="M27" s="19" t="s">
        <v>55</v>
      </c>
      <c r="N27" s="6">
        <v>1.0429999999999999</v>
      </c>
      <c r="O27" s="4">
        <f>+AVERAGE(O26,O28)</f>
        <v>16.750014999999998</v>
      </c>
      <c r="Q27" s="4"/>
    </row>
    <row r="28" spans="1:17" ht="15" customHeight="1" x14ac:dyDescent="0.2">
      <c r="A28" s="18"/>
      <c r="B28" s="28"/>
      <c r="C28" s="16">
        <v>60</v>
      </c>
      <c r="D28" s="16" t="s">
        <v>63</v>
      </c>
      <c r="E28" s="17"/>
      <c r="F28" s="16"/>
      <c r="G28" s="16"/>
      <c r="H28" s="16"/>
      <c r="I28" s="16"/>
      <c r="J28" s="16"/>
      <c r="K28" s="16"/>
      <c r="L28" s="16"/>
      <c r="M28" s="19"/>
      <c r="N28" s="6"/>
      <c r="O28" s="4">
        <v>30.666699999999999</v>
      </c>
      <c r="Q28" s="4"/>
    </row>
    <row r="29" spans="1:17" ht="15" customHeight="1" x14ac:dyDescent="0.2">
      <c r="A29" s="18"/>
      <c r="B29" s="28"/>
      <c r="C29" s="16">
        <v>1</v>
      </c>
      <c r="D29" s="16" t="s">
        <v>62</v>
      </c>
      <c r="E29" s="17"/>
      <c r="F29" s="16"/>
      <c r="G29" s="16"/>
      <c r="H29" s="16"/>
      <c r="I29" s="16"/>
      <c r="J29" s="16"/>
      <c r="K29" s="16"/>
      <c r="L29" s="16"/>
      <c r="M29" s="19"/>
      <c r="N29" s="6"/>
      <c r="O29" s="4">
        <v>2.8333300000000001</v>
      </c>
      <c r="Q29" s="4"/>
    </row>
    <row r="30" spans="1:17" ht="15" customHeight="1" x14ac:dyDescent="0.2">
      <c r="A30" s="18" t="s">
        <v>61</v>
      </c>
      <c r="B30" s="28" t="s">
        <v>15</v>
      </c>
      <c r="C30" s="16" t="s">
        <v>51</v>
      </c>
      <c r="D30" s="16" t="s">
        <v>53</v>
      </c>
      <c r="E30" s="17">
        <f>+ROUND(C29*C31*O30*N30,0)</f>
        <v>1048</v>
      </c>
      <c r="F30" s="16" t="s">
        <v>37</v>
      </c>
      <c r="G30" s="16"/>
      <c r="H30" s="16"/>
      <c r="I30" s="16"/>
      <c r="J30" s="16"/>
      <c r="K30" s="16"/>
      <c r="L30" s="16"/>
      <c r="M30" s="19" t="s">
        <v>55</v>
      </c>
      <c r="N30" s="6">
        <v>1.0429999999999999</v>
      </c>
      <c r="O30" s="4">
        <f>+AVERAGE(O29,O31)</f>
        <v>16.750014999999998</v>
      </c>
      <c r="Q30" s="4"/>
    </row>
    <row r="31" spans="1:17" ht="15" customHeight="1" x14ac:dyDescent="0.2">
      <c r="A31" s="18"/>
      <c r="B31" s="28"/>
      <c r="C31" s="16">
        <v>60</v>
      </c>
      <c r="D31" s="16" t="s">
        <v>63</v>
      </c>
      <c r="E31" s="17"/>
      <c r="F31" s="16"/>
      <c r="G31" s="16"/>
      <c r="H31" s="16"/>
      <c r="I31" s="16"/>
      <c r="J31" s="16"/>
      <c r="K31" s="16"/>
      <c r="L31" s="16"/>
      <c r="M31" s="19"/>
      <c r="N31" s="6"/>
      <c r="O31" s="4">
        <v>30.666699999999999</v>
      </c>
      <c r="Q31" s="4"/>
    </row>
    <row r="32" spans="1:17" ht="15" customHeight="1" x14ac:dyDescent="0.2">
      <c r="A32" s="18" t="s">
        <v>28</v>
      </c>
      <c r="B32" s="28" t="s">
        <v>15</v>
      </c>
      <c r="C32" s="16">
        <v>16</v>
      </c>
      <c r="D32" s="16" t="s">
        <v>85</v>
      </c>
      <c r="E32" s="17">
        <f t="shared" ref="E32:E34" si="3">+ROUND(C32*O32*N32,0)</f>
        <v>431</v>
      </c>
      <c r="F32" s="16" t="s">
        <v>37</v>
      </c>
      <c r="G32" s="16"/>
      <c r="H32" s="16"/>
      <c r="I32" s="16"/>
      <c r="J32" s="16"/>
      <c r="K32" s="16"/>
      <c r="L32" s="16"/>
      <c r="M32" s="19"/>
      <c r="N32" s="6">
        <v>1.0429999999999999</v>
      </c>
      <c r="O32" s="4">
        <v>25.832999999999998</v>
      </c>
      <c r="Q32" s="4"/>
    </row>
    <row r="33" spans="1:17" ht="15" customHeight="1" x14ac:dyDescent="0.2">
      <c r="A33" s="18" t="s">
        <v>29</v>
      </c>
      <c r="B33" s="28" t="s">
        <v>15</v>
      </c>
      <c r="C33" s="16">
        <f>43+5+43</f>
        <v>91</v>
      </c>
      <c r="D33" s="16" t="s">
        <v>64</v>
      </c>
      <c r="E33" s="17">
        <f t="shared" si="3"/>
        <v>1859</v>
      </c>
      <c r="F33" s="16" t="s">
        <v>37</v>
      </c>
      <c r="G33" s="16"/>
      <c r="H33" s="16"/>
      <c r="I33" s="16"/>
      <c r="J33" s="16"/>
      <c r="K33" s="16"/>
      <c r="L33" s="16"/>
      <c r="M33" s="19"/>
      <c r="N33" s="6">
        <v>1.0429999999999999</v>
      </c>
      <c r="O33" s="4">
        <v>19.58333</v>
      </c>
      <c r="Q33" s="4"/>
    </row>
    <row r="34" spans="1:17" ht="15" customHeight="1" x14ac:dyDescent="0.2">
      <c r="A34" s="18" t="s">
        <v>30</v>
      </c>
      <c r="B34" s="28" t="s">
        <v>15</v>
      </c>
      <c r="C34" s="16">
        <v>6</v>
      </c>
      <c r="D34" s="16" t="s">
        <v>66</v>
      </c>
      <c r="E34" s="17">
        <f t="shared" si="3"/>
        <v>197</v>
      </c>
      <c r="F34" s="16">
        <v>16</v>
      </c>
      <c r="G34" s="16" t="s">
        <v>65</v>
      </c>
      <c r="H34" s="16"/>
      <c r="I34" s="16"/>
      <c r="J34" s="16"/>
      <c r="K34" s="16"/>
      <c r="L34" s="16"/>
      <c r="M34" s="19"/>
      <c r="N34" s="6">
        <v>1.0429999999999999</v>
      </c>
      <c r="O34" s="4">
        <v>31.41667</v>
      </c>
      <c r="P34" s="3">
        <f>+Q34+7/12</f>
        <v>31.416663333333332</v>
      </c>
      <c r="Q34" s="4">
        <v>30.83333</v>
      </c>
    </row>
    <row r="35" spans="1:17" ht="15" customHeight="1" x14ac:dyDescent="0.2">
      <c r="A35" s="18" t="s">
        <v>31</v>
      </c>
      <c r="B35" s="28" t="s">
        <v>15</v>
      </c>
      <c r="C35" s="16">
        <v>6</v>
      </c>
      <c r="D35" s="16" t="s">
        <v>65</v>
      </c>
      <c r="E35" s="17">
        <f t="shared" ref="E35" si="4">+ROUND(C35*O35*N35,0)</f>
        <v>193</v>
      </c>
      <c r="F35" s="16" t="s">
        <v>37</v>
      </c>
      <c r="G35" s="16"/>
      <c r="H35" s="16"/>
      <c r="I35" s="16"/>
      <c r="J35" s="16"/>
      <c r="K35" s="16"/>
      <c r="L35" s="16"/>
      <c r="M35" s="19"/>
      <c r="N35" s="6">
        <v>1.0429999999999999</v>
      </c>
      <c r="O35" s="4">
        <v>30.833300000000001</v>
      </c>
      <c r="Q35" s="4"/>
    </row>
    <row r="36" spans="1:17" ht="15" customHeight="1" x14ac:dyDescent="0.2">
      <c r="A36" s="18"/>
      <c r="B36" s="28"/>
      <c r="C36" s="16">
        <v>4</v>
      </c>
      <c r="D36" s="16" t="s">
        <v>67</v>
      </c>
      <c r="E36" s="17"/>
      <c r="F36" s="16"/>
      <c r="G36" s="16"/>
      <c r="H36" s="16"/>
      <c r="I36" s="16"/>
      <c r="J36" s="16"/>
      <c r="K36" s="16"/>
      <c r="L36" s="16"/>
      <c r="M36" s="19"/>
      <c r="N36" s="6"/>
      <c r="O36" s="4">
        <v>2.1667000000000001</v>
      </c>
      <c r="Q36" s="4"/>
    </row>
    <row r="37" spans="1:17" ht="15" customHeight="1" x14ac:dyDescent="0.2">
      <c r="A37" s="18" t="s">
        <v>32</v>
      </c>
      <c r="B37" s="28" t="s">
        <v>15</v>
      </c>
      <c r="C37" s="16" t="s">
        <v>51</v>
      </c>
      <c r="D37" s="16" t="s">
        <v>53</v>
      </c>
      <c r="E37" s="17">
        <f>+ROUND(C36*C38*O37*N37,0)</f>
        <v>58</v>
      </c>
      <c r="F37" s="16" t="s">
        <v>37</v>
      </c>
      <c r="G37" s="16"/>
      <c r="H37" s="16"/>
      <c r="I37" s="16"/>
      <c r="J37" s="16"/>
      <c r="K37" s="16"/>
      <c r="L37" s="16"/>
      <c r="M37" s="19" t="s">
        <v>68</v>
      </c>
      <c r="N37" s="6">
        <v>1.0429999999999999</v>
      </c>
      <c r="O37" s="4">
        <f>+AVERAGE(O36,O38)</f>
        <v>2.3333500000000003</v>
      </c>
      <c r="Q37" s="4"/>
    </row>
    <row r="38" spans="1:17" ht="15" customHeight="1" x14ac:dyDescent="0.2">
      <c r="A38" s="18"/>
      <c r="B38" s="28"/>
      <c r="C38" s="16">
        <v>6</v>
      </c>
      <c r="D38" s="16" t="s">
        <v>41</v>
      </c>
      <c r="E38" s="17"/>
      <c r="F38" s="16"/>
      <c r="G38" s="16"/>
      <c r="H38" s="16"/>
      <c r="I38" s="16"/>
      <c r="J38" s="16"/>
      <c r="K38" s="16"/>
      <c r="L38" s="16"/>
      <c r="M38" s="19"/>
      <c r="N38" s="6"/>
      <c r="O38" s="4">
        <v>2.5</v>
      </c>
      <c r="Q38" s="4"/>
    </row>
    <row r="39" spans="1:17" ht="15" customHeight="1" x14ac:dyDescent="0.2">
      <c r="A39" s="18"/>
      <c r="B39" s="28"/>
      <c r="C39" s="16">
        <v>1</v>
      </c>
      <c r="D39" s="16" t="s">
        <v>56</v>
      </c>
      <c r="E39" s="17"/>
      <c r="F39" s="16"/>
      <c r="G39" s="16" t="s">
        <v>52</v>
      </c>
      <c r="H39" s="16"/>
      <c r="I39" s="16"/>
      <c r="J39" s="16"/>
      <c r="K39" s="16"/>
      <c r="L39" s="16"/>
      <c r="M39" s="19"/>
      <c r="N39" s="6"/>
      <c r="O39" s="4">
        <v>7.9166699999999999</v>
      </c>
      <c r="P39" s="3">
        <f>+Q39+7/12</f>
        <v>7.9166333333333334</v>
      </c>
      <c r="Q39" s="4">
        <v>7.3333000000000004</v>
      </c>
    </row>
    <row r="40" spans="1:17" ht="15" customHeight="1" x14ac:dyDescent="0.2">
      <c r="A40" s="18" t="s">
        <v>33</v>
      </c>
      <c r="B40" s="28" t="s">
        <v>15</v>
      </c>
      <c r="C40" s="16" t="s">
        <v>51</v>
      </c>
      <c r="D40" s="16" t="s">
        <v>53</v>
      </c>
      <c r="E40" s="17">
        <f>+ROUND(C39*C41*O40*N40,0)</f>
        <v>1048</v>
      </c>
      <c r="F40" s="16">
        <v>16</v>
      </c>
      <c r="G40" s="16" t="s">
        <v>53</v>
      </c>
      <c r="H40" s="16"/>
      <c r="I40" s="16"/>
      <c r="J40" s="16"/>
      <c r="K40" s="16"/>
      <c r="L40" s="16"/>
      <c r="M40" s="19" t="s">
        <v>55</v>
      </c>
      <c r="N40" s="6">
        <v>1.0429999999999999</v>
      </c>
      <c r="O40" s="4">
        <f>+AVERAGE(O39,O41)</f>
        <v>19.708334999999998</v>
      </c>
      <c r="Q40" s="4"/>
    </row>
    <row r="41" spans="1:17" ht="15" customHeight="1" x14ac:dyDescent="0.2">
      <c r="A41" s="18"/>
      <c r="B41" s="28"/>
      <c r="C41" s="16">
        <v>51</v>
      </c>
      <c r="D41" s="16" t="s">
        <v>83</v>
      </c>
      <c r="E41" s="17"/>
      <c r="F41" s="16"/>
      <c r="G41" s="16" t="s">
        <v>82</v>
      </c>
      <c r="H41" s="16"/>
      <c r="I41" s="16"/>
      <c r="J41" s="16"/>
      <c r="K41" s="16"/>
      <c r="L41" s="16"/>
      <c r="M41" s="19"/>
      <c r="N41" s="6"/>
      <c r="O41" s="4">
        <v>31.5</v>
      </c>
      <c r="P41" s="3">
        <f>+Q41+7/12</f>
        <v>31.500003333333332</v>
      </c>
      <c r="Q41" s="4">
        <v>30.91667</v>
      </c>
    </row>
    <row r="42" spans="1:17" ht="15" customHeight="1" x14ac:dyDescent="0.2">
      <c r="A42" s="18"/>
      <c r="B42" s="28"/>
      <c r="C42" s="16">
        <v>1</v>
      </c>
      <c r="D42" s="16" t="s">
        <v>52</v>
      </c>
      <c r="E42" s="17"/>
      <c r="F42" s="16"/>
      <c r="G42" s="16"/>
      <c r="H42" s="16"/>
      <c r="I42" s="16"/>
      <c r="J42" s="16"/>
      <c r="K42" s="16"/>
      <c r="L42" s="16"/>
      <c r="M42" s="19"/>
      <c r="N42" s="6"/>
      <c r="O42" s="4">
        <v>7.3333000000000004</v>
      </c>
      <c r="Q42" s="4"/>
    </row>
    <row r="43" spans="1:17" ht="15" customHeight="1" x14ac:dyDescent="0.2">
      <c r="A43" s="18" t="s">
        <v>34</v>
      </c>
      <c r="B43" s="28" t="s">
        <v>15</v>
      </c>
      <c r="C43" s="16" t="s">
        <v>51</v>
      </c>
      <c r="D43" s="16" t="s">
        <v>53</v>
      </c>
      <c r="E43" s="17">
        <f>+ROUND(C42*C44*O43*N43,0)</f>
        <v>1017</v>
      </c>
      <c r="F43" s="16" t="s">
        <v>37</v>
      </c>
      <c r="G43" s="16"/>
      <c r="H43" s="16"/>
      <c r="I43" s="16"/>
      <c r="J43" s="16"/>
      <c r="K43" s="16"/>
      <c r="L43" s="16"/>
      <c r="M43" s="19"/>
      <c r="N43" s="6">
        <v>1.0429999999999999</v>
      </c>
      <c r="O43" s="4">
        <f>+AVERAGE(O42,O44)</f>
        <v>19.124984999999999</v>
      </c>
      <c r="Q43" s="4"/>
    </row>
    <row r="44" spans="1:17" ht="15" customHeight="1" x14ac:dyDescent="0.2">
      <c r="A44" s="18"/>
      <c r="B44" s="28"/>
      <c r="C44" s="16">
        <v>51</v>
      </c>
      <c r="D44" s="16" t="s">
        <v>82</v>
      </c>
      <c r="E44" s="17"/>
      <c r="F44" s="16"/>
      <c r="G44" s="16"/>
      <c r="H44" s="16"/>
      <c r="I44" s="16"/>
      <c r="J44" s="16"/>
      <c r="K44" s="16"/>
      <c r="L44" s="16"/>
      <c r="M44" s="19"/>
      <c r="N44" s="6"/>
      <c r="O44" s="4">
        <v>30.91667</v>
      </c>
      <c r="Q44" s="4"/>
    </row>
    <row r="45" spans="1:17" ht="15" customHeight="1" x14ac:dyDescent="0.2">
      <c r="A45" s="18"/>
      <c r="B45" s="28"/>
      <c r="C45" s="16">
        <v>1</v>
      </c>
      <c r="D45" s="16" t="s">
        <v>70</v>
      </c>
      <c r="E45" s="17"/>
      <c r="F45" s="16"/>
      <c r="G45" s="16"/>
      <c r="H45" s="16"/>
      <c r="I45" s="16"/>
      <c r="J45" s="16"/>
      <c r="K45" s="16"/>
      <c r="L45" s="16"/>
      <c r="M45" s="19"/>
      <c r="N45" s="6"/>
      <c r="O45" s="4">
        <v>3.25</v>
      </c>
      <c r="Q45" s="4"/>
    </row>
    <row r="46" spans="1:17" ht="15" customHeight="1" x14ac:dyDescent="0.2">
      <c r="A46" s="18" t="s">
        <v>71</v>
      </c>
      <c r="B46" s="28" t="s">
        <v>15</v>
      </c>
      <c r="C46" s="16" t="s">
        <v>51</v>
      </c>
      <c r="D46" s="16" t="s">
        <v>53</v>
      </c>
      <c r="E46" s="17">
        <f>+ROUND(C45*C47*O46*N46,0)</f>
        <v>1271</v>
      </c>
      <c r="F46" s="16" t="s">
        <v>37</v>
      </c>
      <c r="G46" s="16"/>
      <c r="H46" s="16"/>
      <c r="I46" s="16"/>
      <c r="J46" s="16"/>
      <c r="K46" s="16"/>
      <c r="L46" s="16"/>
      <c r="M46" s="19"/>
      <c r="N46" s="6">
        <v>1.0429999999999999</v>
      </c>
      <c r="O46" s="4">
        <f>+AVERAGE(O45,O47)</f>
        <v>18.458349999999999</v>
      </c>
      <c r="Q46" s="4"/>
    </row>
    <row r="47" spans="1:17" ht="15" customHeight="1" x14ac:dyDescent="0.2">
      <c r="A47" s="18"/>
      <c r="B47" s="28"/>
      <c r="C47" s="16">
        <v>66</v>
      </c>
      <c r="D47" s="16" t="s">
        <v>54</v>
      </c>
      <c r="E47" s="17"/>
      <c r="F47" s="16"/>
      <c r="G47" s="16"/>
      <c r="H47" s="16"/>
      <c r="I47" s="16"/>
      <c r="J47" s="16"/>
      <c r="K47" s="16"/>
      <c r="L47" s="16"/>
      <c r="M47" s="19"/>
      <c r="N47" s="6"/>
      <c r="O47" s="4">
        <v>33.666699999999999</v>
      </c>
      <c r="Q47" s="4"/>
    </row>
    <row r="48" spans="1:17" ht="15" customHeight="1" x14ac:dyDescent="0.2">
      <c r="A48" s="18"/>
      <c r="B48" s="28"/>
      <c r="C48" s="16">
        <v>1</v>
      </c>
      <c r="D48" s="16" t="s">
        <v>70</v>
      </c>
      <c r="E48" s="17"/>
      <c r="F48" s="16"/>
      <c r="G48" s="16"/>
      <c r="H48" s="16"/>
      <c r="I48" s="16"/>
      <c r="J48" s="16"/>
      <c r="K48" s="16"/>
      <c r="L48" s="16"/>
      <c r="M48" s="19"/>
      <c r="N48" s="6"/>
      <c r="O48" s="4">
        <v>3.25</v>
      </c>
      <c r="Q48" s="4"/>
    </row>
    <row r="49" spans="1:17" ht="15" customHeight="1" x14ac:dyDescent="0.2">
      <c r="A49" s="18" t="s">
        <v>72</v>
      </c>
      <c r="B49" s="28" t="s">
        <v>15</v>
      </c>
      <c r="C49" s="16" t="s">
        <v>51</v>
      </c>
      <c r="D49" s="16" t="s">
        <v>53</v>
      </c>
      <c r="E49" s="17">
        <f>+ROUND(C48*C50*O49*N49,0)</f>
        <v>1271</v>
      </c>
      <c r="F49" s="16" t="s">
        <v>37</v>
      </c>
      <c r="G49" s="16"/>
      <c r="H49" s="16"/>
      <c r="I49" s="16"/>
      <c r="J49" s="16"/>
      <c r="K49" s="16"/>
      <c r="L49" s="16"/>
      <c r="M49" s="19"/>
      <c r="N49" s="6">
        <v>1.0429999999999999</v>
      </c>
      <c r="O49" s="4">
        <f>+AVERAGE(O48,O50)</f>
        <v>18.458335000000002</v>
      </c>
      <c r="Q49" s="4"/>
    </row>
    <row r="50" spans="1:17" ht="15" customHeight="1" x14ac:dyDescent="0.2">
      <c r="A50" s="18"/>
      <c r="B50" s="28"/>
      <c r="C50" s="16">
        <v>66</v>
      </c>
      <c r="D50" s="16" t="s">
        <v>54</v>
      </c>
      <c r="E50" s="17"/>
      <c r="F50" s="16"/>
      <c r="G50" s="16"/>
      <c r="H50" s="16"/>
      <c r="I50" s="16"/>
      <c r="J50" s="16"/>
      <c r="K50" s="16"/>
      <c r="L50" s="16"/>
      <c r="M50" s="19"/>
      <c r="N50" s="6"/>
      <c r="O50" s="4">
        <v>33.666670000000003</v>
      </c>
      <c r="Q50" s="4"/>
    </row>
    <row r="51" spans="1:17" ht="15" customHeight="1" x14ac:dyDescent="0.2">
      <c r="A51" s="18"/>
      <c r="B51" s="28"/>
      <c r="C51" s="16">
        <v>2</v>
      </c>
      <c r="D51" s="16" t="s">
        <v>75</v>
      </c>
      <c r="E51" s="17"/>
      <c r="F51" s="16"/>
      <c r="G51" s="16" t="s">
        <v>73</v>
      </c>
      <c r="H51" s="16"/>
      <c r="I51" s="16"/>
      <c r="J51" s="16"/>
      <c r="K51" s="16"/>
      <c r="L51" s="16"/>
      <c r="M51" s="19"/>
      <c r="N51" s="6"/>
      <c r="O51" s="4">
        <v>6.5833300000000001</v>
      </c>
      <c r="P51" s="3">
        <f>+Q51+7/12</f>
        <v>6.583333333333333</v>
      </c>
      <c r="Q51" s="4">
        <v>6</v>
      </c>
    </row>
    <row r="52" spans="1:17" ht="15" customHeight="1" x14ac:dyDescent="0.2">
      <c r="A52" s="18" t="s">
        <v>35</v>
      </c>
      <c r="B52" s="28" t="s">
        <v>15</v>
      </c>
      <c r="C52" s="16" t="s">
        <v>51</v>
      </c>
      <c r="D52" s="16" t="s">
        <v>53</v>
      </c>
      <c r="E52" s="17">
        <f>+ROUND(C51*C53*O52*N52,0)</f>
        <v>219</v>
      </c>
      <c r="F52" s="16">
        <v>16</v>
      </c>
      <c r="G52" s="16" t="s">
        <v>53</v>
      </c>
      <c r="H52" s="16"/>
      <c r="I52" s="16"/>
      <c r="J52" s="16"/>
      <c r="K52" s="16"/>
      <c r="L52" s="16"/>
      <c r="M52" s="19" t="s">
        <v>68</v>
      </c>
      <c r="N52" s="6">
        <v>1.0429999999999999</v>
      </c>
      <c r="O52" s="4">
        <f>+AVERAGE(O51,O53)</f>
        <v>7</v>
      </c>
      <c r="Q52" s="4"/>
    </row>
    <row r="53" spans="1:17" ht="15" customHeight="1" x14ac:dyDescent="0.2">
      <c r="A53" s="18"/>
      <c r="B53" s="28"/>
      <c r="C53" s="16">
        <v>15</v>
      </c>
      <c r="D53" s="16" t="s">
        <v>76</v>
      </c>
      <c r="E53" s="17"/>
      <c r="F53" s="16"/>
      <c r="G53" s="16" t="s">
        <v>74</v>
      </c>
      <c r="H53" s="16"/>
      <c r="I53" s="16"/>
      <c r="J53" s="16"/>
      <c r="K53" s="16"/>
      <c r="L53" s="16"/>
      <c r="M53" s="19"/>
      <c r="N53" s="6"/>
      <c r="O53" s="4">
        <v>7.4166699999999999</v>
      </c>
      <c r="P53" s="3">
        <f>+Q53+7/12</f>
        <v>7.4166633333333332</v>
      </c>
      <c r="Q53" s="4">
        <v>6.8333300000000001</v>
      </c>
    </row>
    <row r="54" spans="1:17" ht="15" customHeight="1" x14ac:dyDescent="0.2">
      <c r="A54" s="18"/>
      <c r="B54" s="28"/>
      <c r="C54" s="16">
        <v>2</v>
      </c>
      <c r="D54" s="16" t="s">
        <v>73</v>
      </c>
      <c r="E54" s="17"/>
      <c r="F54" s="16"/>
      <c r="G54" s="16"/>
      <c r="H54" s="16"/>
      <c r="I54" s="16"/>
      <c r="J54" s="16"/>
      <c r="K54" s="16"/>
      <c r="L54" s="16"/>
      <c r="M54" s="19"/>
      <c r="N54" s="6"/>
      <c r="O54" s="4">
        <v>6</v>
      </c>
      <c r="Q54" s="4"/>
    </row>
    <row r="55" spans="1:17" ht="15" customHeight="1" x14ac:dyDescent="0.2">
      <c r="A55" s="18" t="s">
        <v>69</v>
      </c>
      <c r="B55" s="28" t="s">
        <v>15</v>
      </c>
      <c r="C55" s="16" t="s">
        <v>51</v>
      </c>
      <c r="D55" s="16" t="s">
        <v>53</v>
      </c>
      <c r="E55" s="17">
        <f>+ROUND(C54*C56*O55*N55,0)</f>
        <v>201</v>
      </c>
      <c r="F55" s="16" t="s">
        <v>37</v>
      </c>
      <c r="G55" s="16"/>
      <c r="H55" s="16"/>
      <c r="I55" s="16"/>
      <c r="J55" s="16"/>
      <c r="K55" s="16"/>
      <c r="L55" s="16"/>
      <c r="M55" s="19"/>
      <c r="N55" s="6">
        <v>1.0429999999999999</v>
      </c>
      <c r="O55" s="4">
        <f>+AVERAGE(O54,O56)</f>
        <v>6.4166650000000001</v>
      </c>
      <c r="Q55" s="4"/>
    </row>
    <row r="56" spans="1:17" ht="15" customHeight="1" x14ac:dyDescent="0.2">
      <c r="A56" s="18"/>
      <c r="B56" s="28"/>
      <c r="C56" s="16">
        <v>15</v>
      </c>
      <c r="D56" s="16" t="s">
        <v>74</v>
      </c>
      <c r="E56" s="17"/>
      <c r="F56" s="16"/>
      <c r="G56" s="16"/>
      <c r="H56" s="16"/>
      <c r="I56" s="16"/>
      <c r="J56" s="16"/>
      <c r="K56" s="16"/>
      <c r="L56" s="16"/>
      <c r="M56" s="19"/>
      <c r="N56" s="6"/>
      <c r="O56" s="4">
        <v>6.8333300000000001</v>
      </c>
      <c r="Q56" s="4"/>
    </row>
    <row r="57" spans="1:17" ht="15" customHeight="1" x14ac:dyDescent="0.2">
      <c r="A57" s="18" t="s">
        <v>84</v>
      </c>
      <c r="B57" s="28" t="s">
        <v>15</v>
      </c>
      <c r="C57" s="16">
        <v>16</v>
      </c>
      <c r="D57" s="16" t="s">
        <v>86</v>
      </c>
      <c r="E57" s="17">
        <f t="shared" ref="E57" si="5">+ROUND(C57*O57*N57,0)</f>
        <v>395</v>
      </c>
      <c r="F57" s="16" t="s">
        <v>37</v>
      </c>
      <c r="G57" s="16"/>
      <c r="H57" s="16"/>
      <c r="I57" s="16"/>
      <c r="J57" s="16"/>
      <c r="K57" s="16"/>
      <c r="L57" s="16"/>
      <c r="M57" s="19"/>
      <c r="N57" s="6">
        <v>1.0429999999999999</v>
      </c>
      <c r="O57" s="4">
        <v>23.667000000000002</v>
      </c>
      <c r="Q57" s="4"/>
    </row>
    <row r="58" spans="1:17" ht="15" customHeight="1" x14ac:dyDescent="0.2">
      <c r="A58" s="16"/>
      <c r="B58" s="16"/>
      <c r="C58" s="16"/>
      <c r="D58" s="16"/>
      <c r="E58" s="17"/>
      <c r="F58" s="16"/>
      <c r="G58" s="16"/>
      <c r="H58" s="16"/>
      <c r="I58" s="16"/>
      <c r="J58" s="16"/>
      <c r="K58" s="16"/>
      <c r="L58" s="16"/>
      <c r="M58" s="19"/>
      <c r="N58" s="6"/>
      <c r="O58" s="4"/>
      <c r="Q58" s="4"/>
    </row>
    <row r="59" spans="1:17" ht="15" customHeight="1" x14ac:dyDescent="0.2">
      <c r="A59" s="38" t="s">
        <v>18</v>
      </c>
      <c r="B59" s="39"/>
      <c r="C59" s="39"/>
      <c r="D59" s="40"/>
      <c r="E59" s="17">
        <f>+SUM(E7:E57)</f>
        <v>136388</v>
      </c>
      <c r="F59" s="16"/>
      <c r="G59" s="16"/>
      <c r="H59" s="16"/>
      <c r="I59" s="16"/>
      <c r="J59" s="16"/>
      <c r="K59" s="16"/>
      <c r="L59" s="16"/>
      <c r="M59" s="19"/>
      <c r="N59" s="6"/>
      <c r="O59" s="4"/>
    </row>
    <row r="60" spans="1:17" ht="15" customHeight="1" thickBot="1" x14ac:dyDescent="0.25">
      <c r="A60" s="20"/>
      <c r="B60" s="29"/>
      <c r="C60" s="21"/>
      <c r="D60" s="21"/>
      <c r="E60" s="26"/>
      <c r="F60" s="21"/>
      <c r="G60" s="21"/>
      <c r="H60" s="21"/>
      <c r="I60" s="21"/>
      <c r="J60" s="21"/>
      <c r="K60" s="21"/>
      <c r="L60" s="21"/>
      <c r="M60" s="22"/>
      <c r="N60" s="6"/>
      <c r="O60" s="4"/>
    </row>
    <row r="61" spans="1:17" ht="17.25" customHeight="1" x14ac:dyDescent="0.2">
      <c r="J61" s="30" t="s">
        <v>48</v>
      </c>
    </row>
    <row r="62" spans="1:17" ht="17.25" customHeight="1" x14ac:dyDescent="0.2"/>
    <row r="63" spans="1:17" ht="17.25" customHeight="1" x14ac:dyDescent="0.2"/>
    <row r="64" spans="1:17" ht="17.25" customHeight="1" x14ac:dyDescent="0.2"/>
    <row r="65" ht="17.25" customHeight="1" x14ac:dyDescent="0.2"/>
    <row r="66" ht="17.25" customHeight="1" x14ac:dyDescent="0.2"/>
    <row r="67" ht="17.25" customHeight="1" x14ac:dyDescent="0.2"/>
    <row r="68" ht="17.25" customHeight="1" x14ac:dyDescent="0.2"/>
    <row r="69" ht="17.25" customHeight="1" x14ac:dyDescent="0.2"/>
    <row r="70" ht="17.25" customHeight="1" x14ac:dyDescent="0.2"/>
    <row r="71" ht="17.25" customHeight="1" x14ac:dyDescent="0.2"/>
    <row r="72" ht="17.25" customHeight="1" x14ac:dyDescent="0.2"/>
    <row r="73" ht="17.25" customHeight="1" x14ac:dyDescent="0.2"/>
    <row r="74" ht="17.25" customHeight="1" x14ac:dyDescent="0.2"/>
    <row r="75" ht="17.25" customHeight="1" x14ac:dyDescent="0.2"/>
    <row r="76" ht="17.25" customHeight="1" x14ac:dyDescent="0.2"/>
    <row r="77" ht="17.25" customHeight="1" x14ac:dyDescent="0.2"/>
    <row r="78" ht="17.25" customHeight="1" x14ac:dyDescent="0.2"/>
    <row r="79" ht="17.25" customHeight="1" x14ac:dyDescent="0.2"/>
    <row r="80" ht="17.25" customHeight="1" x14ac:dyDescent="0.2"/>
    <row r="81" ht="17.25" customHeight="1" x14ac:dyDescent="0.2"/>
    <row r="82" ht="17.25" customHeight="1" x14ac:dyDescent="0.2"/>
    <row r="83" ht="17.25" customHeight="1" x14ac:dyDescent="0.2"/>
    <row r="84" ht="17.25" customHeight="1" x14ac:dyDescent="0.2"/>
    <row r="85" ht="17.25" customHeight="1" x14ac:dyDescent="0.2"/>
    <row r="86" ht="17.25" customHeight="1" x14ac:dyDescent="0.2"/>
    <row r="87" ht="17.25" customHeight="1" x14ac:dyDescent="0.2"/>
    <row r="88" ht="17.25" customHeight="1" x14ac:dyDescent="0.2"/>
    <row r="89" ht="17.25" customHeight="1" x14ac:dyDescent="0.2"/>
    <row r="90" ht="17.25" customHeight="1" x14ac:dyDescent="0.2"/>
    <row r="91" ht="17.25" customHeight="1" x14ac:dyDescent="0.2"/>
    <row r="92" ht="17.25" customHeight="1" x14ac:dyDescent="0.2"/>
    <row r="93" ht="17.25" customHeight="1" x14ac:dyDescent="0.2"/>
    <row r="94" ht="17.25" customHeight="1" x14ac:dyDescent="0.2"/>
    <row r="95" ht="17.25" customHeight="1" x14ac:dyDescent="0.2"/>
    <row r="96" ht="17.25" customHeight="1" x14ac:dyDescent="0.2"/>
    <row r="97" ht="17.25" customHeight="1" x14ac:dyDescent="0.2"/>
    <row r="98" ht="17.25" customHeight="1" x14ac:dyDescent="0.2"/>
    <row r="99" ht="17.25" customHeight="1" x14ac:dyDescent="0.2"/>
    <row r="100" ht="17.25" customHeight="1" x14ac:dyDescent="0.2"/>
    <row r="101" ht="17.25" customHeight="1" x14ac:dyDescent="0.2"/>
    <row r="102" ht="17.25" customHeight="1" x14ac:dyDescent="0.2"/>
    <row r="103" ht="17.25" customHeight="1" x14ac:dyDescent="0.2"/>
    <row r="104" ht="17.25" customHeight="1" x14ac:dyDescent="0.2"/>
    <row r="105" ht="17.25" customHeight="1" x14ac:dyDescent="0.2"/>
    <row r="106" ht="17.25" customHeight="1" x14ac:dyDescent="0.2"/>
    <row r="107" ht="17.25" customHeight="1" x14ac:dyDescent="0.2"/>
    <row r="108" ht="17.25" customHeight="1" x14ac:dyDescent="0.2"/>
    <row r="109" ht="17.25" customHeight="1" x14ac:dyDescent="0.2"/>
    <row r="110" ht="17.25" customHeight="1" x14ac:dyDescent="0.2"/>
    <row r="111" ht="17.25" customHeight="1" x14ac:dyDescent="0.2"/>
    <row r="112" ht="17.25" customHeight="1" x14ac:dyDescent="0.2"/>
    <row r="113" ht="17.25" customHeight="1" x14ac:dyDescent="0.2"/>
    <row r="114" ht="17.25" customHeight="1" x14ac:dyDescent="0.2"/>
    <row r="115" ht="17.25" customHeight="1" x14ac:dyDescent="0.2"/>
    <row r="116" ht="17.25" customHeight="1" x14ac:dyDescent="0.2"/>
    <row r="117" ht="17.25" customHeight="1" x14ac:dyDescent="0.2"/>
    <row r="118" ht="17.25" customHeight="1" x14ac:dyDescent="0.2"/>
    <row r="119" ht="17.25" customHeight="1" x14ac:dyDescent="0.2"/>
    <row r="120" ht="17.25" customHeight="1" x14ac:dyDescent="0.2"/>
    <row r="121" ht="17.25" customHeight="1" x14ac:dyDescent="0.2"/>
    <row r="122" ht="17.25" customHeight="1" x14ac:dyDescent="0.2"/>
    <row r="123" ht="17.25" customHeight="1" x14ac:dyDescent="0.2"/>
    <row r="124" ht="17.25" customHeight="1" x14ac:dyDescent="0.2"/>
    <row r="125" ht="17.25" customHeight="1" x14ac:dyDescent="0.2"/>
    <row r="126" ht="17.25" customHeight="1" x14ac:dyDescent="0.2"/>
    <row r="127" ht="17.25" customHeight="1" x14ac:dyDescent="0.2"/>
    <row r="128" ht="17.25" customHeight="1" x14ac:dyDescent="0.2"/>
    <row r="129" ht="17.25" customHeight="1" x14ac:dyDescent="0.2"/>
    <row r="130" ht="17.25" customHeight="1" x14ac:dyDescent="0.2"/>
    <row r="131" ht="17.25" customHeight="1" x14ac:dyDescent="0.2"/>
    <row r="132" ht="17.25" customHeight="1" x14ac:dyDescent="0.2"/>
    <row r="133" ht="17.25" customHeight="1" x14ac:dyDescent="0.2"/>
    <row r="134" ht="17.25" customHeight="1" x14ac:dyDescent="0.2"/>
    <row r="135" ht="17.25" customHeight="1" x14ac:dyDescent="0.2"/>
    <row r="136" ht="17.25" customHeight="1" x14ac:dyDescent="0.2"/>
    <row r="137" ht="17.25" customHeight="1" x14ac:dyDescent="0.2"/>
    <row r="138" ht="17.25" customHeight="1" x14ac:dyDescent="0.2"/>
    <row r="139" ht="17.25" customHeight="1" x14ac:dyDescent="0.2"/>
    <row r="140" ht="17.25" customHeight="1" x14ac:dyDescent="0.2"/>
    <row r="141" ht="17.25" customHeight="1" x14ac:dyDescent="0.2"/>
    <row r="142" ht="17.25" customHeight="1" x14ac:dyDescent="0.2"/>
    <row r="143" ht="17.25" customHeight="1" x14ac:dyDescent="0.2"/>
    <row r="144" ht="17.25" customHeight="1" x14ac:dyDescent="0.2"/>
    <row r="145" ht="17.25" customHeight="1" x14ac:dyDescent="0.2"/>
    <row r="146" ht="17.25" customHeight="1" x14ac:dyDescent="0.2"/>
    <row r="147" ht="17.25" customHeight="1" x14ac:dyDescent="0.2"/>
    <row r="148" ht="17.25" customHeight="1" x14ac:dyDescent="0.2"/>
    <row r="149" ht="17.25" customHeight="1" x14ac:dyDescent="0.2"/>
    <row r="150" ht="17.25" customHeight="1" x14ac:dyDescent="0.2"/>
    <row r="151" ht="17.25" customHeight="1" x14ac:dyDescent="0.2"/>
    <row r="152" ht="17.25" customHeight="1" x14ac:dyDescent="0.2"/>
    <row r="153" ht="17.25" customHeight="1" x14ac:dyDescent="0.2"/>
    <row r="154" ht="17.25" customHeight="1" x14ac:dyDescent="0.2"/>
    <row r="155" ht="17.25" customHeight="1" x14ac:dyDescent="0.2"/>
    <row r="156" ht="17.25" customHeight="1" x14ac:dyDescent="0.2"/>
    <row r="157" ht="17.25" customHeight="1" x14ac:dyDescent="0.2"/>
    <row r="158" ht="17.25" customHeight="1" x14ac:dyDescent="0.2"/>
    <row r="159" ht="17.25" customHeight="1" x14ac:dyDescent="0.2"/>
    <row r="160" ht="17.25" customHeight="1" x14ac:dyDescent="0.2"/>
    <row r="161" ht="17.25" customHeight="1" x14ac:dyDescent="0.2"/>
    <row r="162" ht="17.25" customHeight="1" x14ac:dyDescent="0.2"/>
    <row r="163" ht="17.25" customHeight="1" x14ac:dyDescent="0.2"/>
    <row r="164" ht="17.25" customHeight="1" x14ac:dyDescent="0.2"/>
    <row r="165" ht="17.25" customHeight="1" x14ac:dyDescent="0.2"/>
    <row r="166" ht="17.25" customHeight="1" x14ac:dyDescent="0.2"/>
    <row r="167" ht="17.25" customHeight="1" x14ac:dyDescent="0.2"/>
    <row r="168" ht="17.25" customHeight="1" x14ac:dyDescent="0.2"/>
    <row r="169" ht="17.25" customHeight="1" x14ac:dyDescent="0.2"/>
    <row r="170" ht="17.25" customHeight="1" x14ac:dyDescent="0.2"/>
    <row r="171" ht="17.25" customHeight="1" x14ac:dyDescent="0.2"/>
    <row r="172" ht="17.25" customHeight="1" x14ac:dyDescent="0.2"/>
    <row r="173" ht="17.25" customHeight="1" x14ac:dyDescent="0.2"/>
    <row r="174" ht="17.25" customHeight="1" x14ac:dyDescent="0.2"/>
    <row r="175" ht="17.25" customHeight="1" x14ac:dyDescent="0.2"/>
    <row r="176" ht="17.25" customHeight="1" x14ac:dyDescent="0.2"/>
    <row r="177" ht="17.25" customHeight="1" x14ac:dyDescent="0.2"/>
    <row r="178" ht="17.25" customHeight="1" x14ac:dyDescent="0.2"/>
    <row r="179" ht="17.25" customHeight="1" x14ac:dyDescent="0.2"/>
    <row r="180" ht="17.25" customHeight="1" x14ac:dyDescent="0.2"/>
    <row r="181" ht="17.25" customHeight="1" x14ac:dyDescent="0.2"/>
    <row r="182" ht="17.25" customHeight="1" x14ac:dyDescent="0.2"/>
    <row r="183" ht="17.25" customHeight="1" x14ac:dyDescent="0.2"/>
    <row r="184" ht="17.25" customHeight="1" x14ac:dyDescent="0.2"/>
    <row r="185" ht="17.25" customHeight="1" x14ac:dyDescent="0.2"/>
    <row r="186" ht="17.25" customHeight="1" x14ac:dyDescent="0.2"/>
    <row r="187" ht="17.25" customHeight="1" x14ac:dyDescent="0.2"/>
    <row r="188" ht="17.25" customHeight="1" x14ac:dyDescent="0.2"/>
    <row r="189" ht="17.25" customHeight="1" x14ac:dyDescent="0.2"/>
    <row r="190" ht="17.25" customHeight="1" x14ac:dyDescent="0.2"/>
    <row r="191" ht="17.25" customHeight="1" x14ac:dyDescent="0.2"/>
    <row r="192" ht="17.25" customHeight="1" x14ac:dyDescent="0.2"/>
    <row r="193" ht="17.25" customHeight="1" x14ac:dyDescent="0.2"/>
    <row r="194" ht="17.25" customHeight="1" x14ac:dyDescent="0.2"/>
    <row r="195" ht="17.25" customHeight="1" x14ac:dyDescent="0.2"/>
    <row r="196" ht="17.25" customHeight="1" x14ac:dyDescent="0.2"/>
    <row r="197" ht="17.25" customHeight="1" x14ac:dyDescent="0.2"/>
    <row r="198" ht="17.25" customHeight="1" x14ac:dyDescent="0.2"/>
    <row r="199" ht="17.25" customHeight="1" x14ac:dyDescent="0.2"/>
    <row r="200" ht="17.25" customHeight="1" x14ac:dyDescent="0.2"/>
    <row r="201" ht="17.25" customHeight="1" x14ac:dyDescent="0.2"/>
    <row r="202" ht="17.25" customHeight="1" x14ac:dyDescent="0.2"/>
    <row r="203" ht="17.25" customHeight="1" x14ac:dyDescent="0.2"/>
    <row r="204" ht="17.25" customHeight="1" x14ac:dyDescent="0.2"/>
    <row r="205" ht="17.25" customHeight="1" x14ac:dyDescent="0.2"/>
    <row r="206" ht="17.25" customHeight="1" x14ac:dyDescent="0.2"/>
    <row r="207" ht="17.25" customHeight="1" x14ac:dyDescent="0.2"/>
    <row r="208" ht="17.25" customHeight="1" x14ac:dyDescent="0.2"/>
    <row r="209" ht="17.25" customHeight="1" x14ac:dyDescent="0.2"/>
    <row r="210" ht="17.25" customHeight="1" x14ac:dyDescent="0.2"/>
    <row r="211" ht="17.25" customHeight="1" x14ac:dyDescent="0.2"/>
    <row r="212" ht="17.25" customHeight="1" x14ac:dyDescent="0.2"/>
    <row r="213" ht="17.25" customHeight="1" x14ac:dyDescent="0.2"/>
    <row r="214" ht="17.25" customHeight="1" x14ac:dyDescent="0.2"/>
    <row r="215" ht="17.25" customHeight="1" x14ac:dyDescent="0.2"/>
    <row r="216" ht="17.25" customHeight="1" x14ac:dyDescent="0.2"/>
    <row r="217" ht="17.25" customHeight="1" x14ac:dyDescent="0.2"/>
    <row r="218" ht="17.25" customHeight="1" x14ac:dyDescent="0.2"/>
    <row r="219" ht="17.25" customHeight="1" x14ac:dyDescent="0.2"/>
    <row r="220" ht="17.25" customHeight="1" x14ac:dyDescent="0.2"/>
    <row r="221" ht="17.25" customHeight="1" x14ac:dyDescent="0.2"/>
    <row r="222" ht="17.25" customHeight="1" x14ac:dyDescent="0.2"/>
  </sheetData>
  <mergeCells count="17">
    <mergeCell ref="X5:AB5"/>
    <mergeCell ref="L3:L4"/>
    <mergeCell ref="M3:M4"/>
    <mergeCell ref="A5:M5"/>
    <mergeCell ref="A1:A4"/>
    <mergeCell ref="K3:K4"/>
    <mergeCell ref="D1:D4"/>
    <mergeCell ref="E1:E4"/>
    <mergeCell ref="F1:F4"/>
    <mergeCell ref="G1:M2"/>
    <mergeCell ref="G3:G4"/>
    <mergeCell ref="H3:H4"/>
    <mergeCell ref="I3:I4"/>
    <mergeCell ref="J3:J4"/>
    <mergeCell ref="B1:B4"/>
    <mergeCell ref="C1:C4"/>
    <mergeCell ref="A59:D59"/>
  </mergeCells>
  <phoneticPr fontId="2" type="noConversion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Q65"/>
  <sheetViews>
    <sheetView topLeftCell="A14" zoomScale="90" zoomScaleNormal="90" workbookViewId="0">
      <selection activeCell="C57" sqref="C57"/>
    </sheetView>
  </sheetViews>
  <sheetFormatPr defaultRowHeight="12.75" x14ac:dyDescent="0.2"/>
  <cols>
    <col min="1" max="2" width="12.85546875" style="1" customWidth="1"/>
    <col min="3" max="3" width="12.85546875" style="2" customWidth="1"/>
    <col min="4" max="5" width="12.85546875" style="1" customWidth="1"/>
    <col min="6" max="6" width="6.7109375" style="1" customWidth="1"/>
    <col min="7" max="13" width="10.28515625" style="1" customWidth="1"/>
    <col min="14" max="14" width="10.140625" style="1" customWidth="1"/>
    <col min="15" max="16384" width="9.140625" style="1"/>
  </cols>
  <sheetData>
    <row r="1" spans="1:13" ht="13.5" thickBot="1" x14ac:dyDescent="0.25">
      <c r="A1" s="33" t="s">
        <v>12</v>
      </c>
      <c r="B1" s="35" t="s">
        <v>14</v>
      </c>
      <c r="C1" s="34" t="s">
        <v>0</v>
      </c>
      <c r="D1" s="33" t="s">
        <v>1</v>
      </c>
      <c r="E1" s="46" t="s">
        <v>16</v>
      </c>
      <c r="F1" s="48" t="s">
        <v>3</v>
      </c>
      <c r="G1" s="33" t="s">
        <v>4</v>
      </c>
      <c r="H1" s="33"/>
      <c r="I1" s="33"/>
      <c r="J1" s="33"/>
      <c r="K1" s="33"/>
      <c r="L1" s="33"/>
      <c r="M1" s="33"/>
    </row>
    <row r="2" spans="1:13" ht="13.5" thickBot="1" x14ac:dyDescent="0.25">
      <c r="A2" s="33"/>
      <c r="B2" s="35"/>
      <c r="C2" s="37"/>
      <c r="D2" s="33"/>
      <c r="E2" s="46"/>
      <c r="F2" s="48"/>
      <c r="G2" s="33"/>
      <c r="H2" s="33"/>
      <c r="I2" s="33"/>
      <c r="J2" s="33"/>
      <c r="K2" s="33"/>
      <c r="L2" s="33"/>
      <c r="M2" s="33"/>
    </row>
    <row r="3" spans="1:13" ht="13.5" thickBot="1" x14ac:dyDescent="0.25">
      <c r="A3" s="33"/>
      <c r="B3" s="35"/>
      <c r="C3" s="37"/>
      <c r="D3" s="33"/>
      <c r="E3" s="46"/>
      <c r="F3" s="48"/>
      <c r="G3" s="33" t="s">
        <v>5</v>
      </c>
      <c r="H3" s="33" t="s">
        <v>6</v>
      </c>
      <c r="I3" s="33" t="s">
        <v>7</v>
      </c>
      <c r="J3" s="33" t="s">
        <v>8</v>
      </c>
      <c r="K3" s="33" t="s">
        <v>9</v>
      </c>
      <c r="L3" s="33" t="s">
        <v>10</v>
      </c>
      <c r="M3" s="33" t="s">
        <v>11</v>
      </c>
    </row>
    <row r="4" spans="1:13" ht="13.5" thickBot="1" x14ac:dyDescent="0.25">
      <c r="A4" s="33"/>
      <c r="B4" s="35"/>
      <c r="C4" s="53"/>
      <c r="D4" s="33"/>
      <c r="E4" s="46"/>
      <c r="F4" s="48"/>
      <c r="G4" s="33"/>
      <c r="H4" s="33"/>
      <c r="I4" s="33"/>
      <c r="J4" s="33"/>
      <c r="K4" s="33"/>
      <c r="L4" s="33"/>
      <c r="M4" s="33"/>
    </row>
    <row r="5" spans="1:13" ht="21.75" customHeight="1" thickBot="1" x14ac:dyDescent="0.25">
      <c r="A5" s="54" t="str">
        <f>Entry!A5</f>
        <v>SUPERSTRUCTURE - DECK SLAB (EPOXY COATED STEEL REINFORCEMENT - ECSR)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6"/>
    </row>
    <row r="6" spans="1:13" ht="15" customHeight="1" x14ac:dyDescent="0.2">
      <c r="A6" s="10" t="str">
        <f>IF(Entry!A6="","",Entry!A6)</f>
        <v/>
      </c>
      <c r="B6" s="12"/>
      <c r="C6" s="12" t="str">
        <f>IF(Entry!C6="","",Entry!C6)</f>
        <v/>
      </c>
      <c r="D6" s="12" t="str">
        <f>IF(Entry!D6="","",Entry!D6)</f>
        <v/>
      </c>
      <c r="E6" s="12" t="str">
        <f>IF(Entry!E6="","",Entry!E6)</f>
        <v/>
      </c>
      <c r="F6" s="12" t="str">
        <f>IF(Entry!F6="","",Entry!F6)</f>
        <v/>
      </c>
      <c r="G6" s="12" t="str">
        <f>IF(Entry!G6="","",Entry!G6)</f>
        <v/>
      </c>
      <c r="H6" s="12" t="str">
        <f>IF(Entry!H6="","",Entry!H6)</f>
        <v/>
      </c>
      <c r="I6" s="12" t="str">
        <f>IF(Entry!I6="","",Entry!I6)</f>
        <v/>
      </c>
      <c r="J6" s="12" t="str">
        <f>IF(Entry!J6="","",Entry!J6)</f>
        <v/>
      </c>
      <c r="K6" s="12" t="str">
        <f>IF(Entry!K6="","",Entry!K6)</f>
        <v/>
      </c>
      <c r="L6" s="12" t="str">
        <f>IF(Entry!L6="","",Entry!L6)</f>
        <v/>
      </c>
      <c r="M6" s="9" t="str">
        <f>IF(Entry!M6="","",Entry!M6)</f>
        <v/>
      </c>
    </row>
    <row r="7" spans="1:13" ht="15" customHeight="1" x14ac:dyDescent="0.2">
      <c r="A7" s="8" t="str">
        <f>IF(Entry!A7="","",Entry!A7)</f>
        <v>S401</v>
      </c>
      <c r="B7" s="11" t="str">
        <f>IF(Entry!B7="","",Entry!B7)</f>
        <v>ECSR</v>
      </c>
      <c r="C7" s="11">
        <f>IF(Entry!C7="","",Entry!C7)</f>
        <v>592</v>
      </c>
      <c r="D7" s="11" t="str">
        <f>IF(Entry!D7="","",Entry!D7)</f>
        <v>30'-0"</v>
      </c>
      <c r="E7" s="11">
        <f>IF(Entry!E7="","",Entry!E7)</f>
        <v>11864</v>
      </c>
      <c r="F7" s="11" t="str">
        <f>IF(Entry!F7="","",Entry!F7)</f>
        <v>STR</v>
      </c>
      <c r="G7" s="11" t="str">
        <f>IF(Entry!G7="","",Entry!G7)</f>
        <v/>
      </c>
      <c r="H7" s="11" t="str">
        <f>IF(Entry!H7="","",Entry!H7)</f>
        <v/>
      </c>
      <c r="I7" s="11" t="str">
        <f>IF(Entry!I7="","",Entry!I7)</f>
        <v/>
      </c>
      <c r="J7" s="11" t="str">
        <f>IF(Entry!J7="","",Entry!J7)</f>
        <v/>
      </c>
      <c r="K7" s="11" t="str">
        <f>IF(Entry!K7="","",Entry!K7)</f>
        <v/>
      </c>
      <c r="L7" s="11" t="str">
        <f>IF(Entry!L7="","",Entry!L7)</f>
        <v/>
      </c>
      <c r="M7" s="7" t="str">
        <f>IF(Entry!M7="","",Entry!M7)</f>
        <v/>
      </c>
    </row>
    <row r="8" spans="1:13" ht="15" customHeight="1" x14ac:dyDescent="0.2">
      <c r="A8" s="8" t="str">
        <f>IF(Entry!A8="","",Entry!A8)</f>
        <v>S402</v>
      </c>
      <c r="B8" s="11" t="str">
        <f>IF(Entry!B8="","",Entry!B8)</f>
        <v>ECSR</v>
      </c>
      <c r="C8" s="11">
        <f>IF(Entry!C8="","",Entry!C8)</f>
        <v>74</v>
      </c>
      <c r="D8" s="11" t="str">
        <f>IF(Entry!D8="","",Entry!D8)</f>
        <v>10'-10"</v>
      </c>
      <c r="E8" s="11">
        <f>IF(Entry!E8="","",Entry!E8)</f>
        <v>536</v>
      </c>
      <c r="F8" s="11" t="str">
        <f>IF(Entry!F8="","",Entry!F8)</f>
        <v>STR</v>
      </c>
      <c r="G8" s="11" t="str">
        <f>IF(Entry!G8="","",Entry!G8)</f>
        <v/>
      </c>
      <c r="H8" s="11" t="str">
        <f>IF(Entry!H8="","",Entry!H8)</f>
        <v/>
      </c>
      <c r="I8" s="11" t="str">
        <f>IF(Entry!I8="","",Entry!I8)</f>
        <v/>
      </c>
      <c r="J8" s="11" t="str">
        <f>IF(Entry!J8="","",Entry!J8)</f>
        <v/>
      </c>
      <c r="K8" s="11" t="str">
        <f>IF(Entry!K8="","",Entry!K8)</f>
        <v/>
      </c>
      <c r="L8" s="11" t="str">
        <f>IF(Entry!L8="","",Entry!L8)</f>
        <v/>
      </c>
      <c r="M8" s="7" t="str">
        <f>IF(Entry!M8="","",Entry!M8)</f>
        <v/>
      </c>
    </row>
    <row r="9" spans="1:13" ht="15" customHeight="1" x14ac:dyDescent="0.2">
      <c r="A9" s="8" t="str">
        <f>IF(Entry!A9="","",Entry!A9)</f>
        <v>S403</v>
      </c>
      <c r="B9" s="11" t="str">
        <f>IF(Entry!B9="","",Entry!B9)</f>
        <v>ECSR</v>
      </c>
      <c r="C9" s="11">
        <f>IF(Entry!C9="","",Entry!C9)</f>
        <v>952</v>
      </c>
      <c r="D9" s="11" t="str">
        <f>IF(Entry!D9="","",Entry!D9)</f>
        <v>8'-0"</v>
      </c>
      <c r="E9" s="11">
        <f>IF(Entry!E9="","",Entry!E9)</f>
        <v>5087</v>
      </c>
      <c r="F9" s="11">
        <f>IF(Entry!F9="","",Entry!F9)</f>
        <v>16</v>
      </c>
      <c r="G9" s="11" t="str">
        <f>IF(Entry!G9="","",Entry!G9)</f>
        <v>7'-6"</v>
      </c>
      <c r="H9" s="11" t="str">
        <f>IF(Entry!H9="","",Entry!H9)</f>
        <v/>
      </c>
      <c r="I9" s="11" t="str">
        <f>IF(Entry!I9="","",Entry!I9)</f>
        <v/>
      </c>
      <c r="J9" s="11" t="str">
        <f>IF(Entry!J9="","",Entry!J9)</f>
        <v/>
      </c>
      <c r="K9" s="11" t="str">
        <f>IF(Entry!K9="","",Entry!K9)</f>
        <v/>
      </c>
      <c r="L9" s="11" t="str">
        <f>IF(Entry!L9="","",Entry!L9)</f>
        <v/>
      </c>
      <c r="M9" s="7" t="str">
        <f>IF(Entry!M9="","",Entry!M9)</f>
        <v/>
      </c>
    </row>
    <row r="10" spans="1:13" x14ac:dyDescent="0.2">
      <c r="A10" s="8" t="str">
        <f>IF(Entry!A10="","",Entry!A10)</f>
        <v>S404</v>
      </c>
      <c r="B10" s="11" t="str">
        <f>IF(Entry!B10="","",Entry!B10)</f>
        <v>ECSR</v>
      </c>
      <c r="C10" s="11">
        <f>IF(Entry!C10="","",Entry!C10)</f>
        <v>476</v>
      </c>
      <c r="D10" s="11" t="str">
        <f>IF(Entry!D10="","",Entry!D10)</f>
        <v>3'-9"</v>
      </c>
      <c r="E10" s="11">
        <f>IF(Entry!E10="","",Entry!E10)</f>
        <v>1192</v>
      </c>
      <c r="F10" s="11">
        <f>IF(Entry!F10="","",Entry!F10)</f>
        <v>1</v>
      </c>
      <c r="G10" s="11" t="str">
        <f>IF(Entry!G10="","",Entry!G10)</f>
        <v>8"</v>
      </c>
      <c r="H10" s="11" t="str">
        <f>IF(Entry!H10="","",Entry!H10)</f>
        <v>3'-2"</v>
      </c>
      <c r="I10" s="11" t="str">
        <f>IF(Entry!I10="","",Entry!I10)</f>
        <v/>
      </c>
      <c r="J10" s="11" t="str">
        <f>IF(Entry!J10="","",Entry!J10)</f>
        <v/>
      </c>
      <c r="K10" s="11" t="str">
        <f>IF(Entry!K10="","",Entry!K10)</f>
        <v/>
      </c>
      <c r="L10" s="11" t="str">
        <f>IF(Entry!L10="","",Entry!L10)</f>
        <v/>
      </c>
      <c r="M10" s="7" t="str">
        <f>IF(Entry!M10="","",Entry!M10)</f>
        <v/>
      </c>
    </row>
    <row r="11" spans="1:13" ht="12.75" customHeight="1" x14ac:dyDescent="0.2">
      <c r="A11" s="8" t="str">
        <f>IF(Entry!A11="","",Entry!A11)</f>
        <v/>
      </c>
      <c r="B11" s="11" t="str">
        <f>IF(Entry!B11="","",Entry!B11)</f>
        <v/>
      </c>
      <c r="C11" s="11" t="str">
        <f>IF(Entry!C11="","",Entry!C11)</f>
        <v/>
      </c>
      <c r="D11" s="11" t="str">
        <f>IF(Entry!D11="","",Entry!D11)</f>
        <v/>
      </c>
      <c r="E11" s="11" t="str">
        <f>IF(Entry!E11="","",Entry!E11)</f>
        <v/>
      </c>
      <c r="F11" s="11" t="str">
        <f>IF(Entry!F11="","",Entry!F11)</f>
        <v/>
      </c>
      <c r="G11" s="11" t="str">
        <f>IF(Entry!G11="","",Entry!G11)</f>
        <v/>
      </c>
      <c r="H11" s="11" t="str">
        <f>IF(Entry!H11="","",Entry!H11)</f>
        <v/>
      </c>
      <c r="I11" s="11" t="str">
        <f>IF(Entry!I11="","",Entry!I11)</f>
        <v/>
      </c>
      <c r="J11" s="11" t="str">
        <f>IF(Entry!J11="","",Entry!J11)</f>
        <v/>
      </c>
      <c r="K11" s="11" t="str">
        <f>IF(Entry!K11="","",Entry!K11)</f>
        <v/>
      </c>
      <c r="L11" s="11" t="str">
        <f>IF(Entry!L11="","",Entry!L11)</f>
        <v/>
      </c>
      <c r="M11" s="7" t="str">
        <f>IF(Entry!M11="","",Entry!M11)</f>
        <v/>
      </c>
    </row>
    <row r="12" spans="1:13" ht="12.75" customHeight="1" x14ac:dyDescent="0.2">
      <c r="A12" s="8" t="str">
        <f>IF(Entry!A12="","",Entry!A12)</f>
        <v>S501</v>
      </c>
      <c r="B12" s="11" t="str">
        <f>IF(Entry!B12="","",Entry!B12)</f>
        <v>ECSR</v>
      </c>
      <c r="C12" s="11">
        <f>IF(Entry!C12="","",Entry!C12)</f>
        <v>728</v>
      </c>
      <c r="D12" s="11" t="str">
        <f>IF(Entry!D12="","",Entry!D12)</f>
        <v>30'-0"</v>
      </c>
      <c r="E12" s="11">
        <f>IF(Entry!E12="","",Entry!E12)</f>
        <v>22779</v>
      </c>
      <c r="F12" s="11" t="str">
        <f>IF(Entry!F12="","",Entry!F12)</f>
        <v>STR</v>
      </c>
      <c r="G12" s="11" t="str">
        <f>IF(Entry!G12="","",Entry!G12)</f>
        <v/>
      </c>
      <c r="H12" s="11" t="str">
        <f>IF(Entry!H12="","",Entry!H12)</f>
        <v/>
      </c>
      <c r="I12" s="11" t="str">
        <f>IF(Entry!I12="","",Entry!I12)</f>
        <v/>
      </c>
      <c r="J12" s="11" t="str">
        <f>IF(Entry!J12="","",Entry!J12)</f>
        <v/>
      </c>
      <c r="K12" s="11" t="str">
        <f>IF(Entry!K12="","",Entry!K12)</f>
        <v/>
      </c>
      <c r="L12" s="11" t="str">
        <f>IF(Entry!L12="","",Entry!L12)</f>
        <v/>
      </c>
      <c r="M12" s="7" t="str">
        <f>IF(Entry!M12="","",Entry!M12)</f>
        <v/>
      </c>
    </row>
    <row r="13" spans="1:13" ht="14.25" customHeight="1" x14ac:dyDescent="0.2">
      <c r="A13" s="8" t="str">
        <f>IF(Entry!A13="","",Entry!A13)</f>
        <v>* S502</v>
      </c>
      <c r="B13" s="11" t="str">
        <f>IF(Entry!B13="","",Entry!B13)</f>
        <v>ECSR</v>
      </c>
      <c r="C13" s="11">
        <f>IF(Entry!C13="","",Entry!C13)</f>
        <v>413</v>
      </c>
      <c r="D13" s="11" t="str">
        <f>IF(Entry!D13="","",Entry!D13)</f>
        <v>34'-7"</v>
      </c>
      <c r="E13" s="11">
        <f>IF(Entry!E13="","",Entry!E13)</f>
        <v>14897</v>
      </c>
      <c r="F13" s="11">
        <f>IF(Entry!F13="","",Entry!F13)</f>
        <v>16</v>
      </c>
      <c r="G13" s="11" t="str">
        <f>IF(Entry!G13="","",Entry!G13)</f>
        <v>34'-0"</v>
      </c>
      <c r="H13" s="11" t="str">
        <f>IF(Entry!H13="","",Entry!H13)</f>
        <v/>
      </c>
      <c r="I13" s="11" t="str">
        <f>IF(Entry!I13="","",Entry!I13)</f>
        <v/>
      </c>
      <c r="J13" s="11" t="str">
        <f>IF(Entry!J13="","",Entry!J13)</f>
        <v/>
      </c>
      <c r="K13" s="11" t="str">
        <f>IF(Entry!K13="","",Entry!K13)</f>
        <v/>
      </c>
      <c r="L13" s="11" t="str">
        <f>IF(Entry!L13="","",Entry!L13)</f>
        <v/>
      </c>
      <c r="M13" s="7" t="str">
        <f>IF(Entry!M13="","",Entry!M13)</f>
        <v/>
      </c>
    </row>
    <row r="14" spans="1:13" ht="12.75" customHeight="1" x14ac:dyDescent="0.2">
      <c r="A14" s="8" t="str">
        <f>IF(Entry!A14="","",Entry!A14)</f>
        <v>* S503</v>
      </c>
      <c r="B14" s="11" t="str">
        <f>IF(Entry!B14="","",Entry!B14)</f>
        <v>ECSR</v>
      </c>
      <c r="C14" s="11">
        <f>IF(Entry!C14="","",Entry!C14)</f>
        <v>413</v>
      </c>
      <c r="D14" s="11" t="str">
        <f>IF(Entry!D14="","",Entry!D14)</f>
        <v>34'-0"</v>
      </c>
      <c r="E14" s="11">
        <f>IF(Entry!E14="","",Entry!E14)</f>
        <v>14646</v>
      </c>
      <c r="F14" s="11" t="str">
        <f>IF(Entry!F14="","",Entry!F14)</f>
        <v>STR</v>
      </c>
      <c r="G14" s="11" t="str">
        <f>IF(Entry!G14="","",Entry!G14)</f>
        <v/>
      </c>
      <c r="H14" s="11" t="str">
        <f>IF(Entry!H14="","",Entry!H14)</f>
        <v/>
      </c>
      <c r="I14" s="11" t="str">
        <f>IF(Entry!I14="","",Entry!I14)</f>
        <v/>
      </c>
      <c r="J14" s="11" t="str">
        <f>IF(Entry!J14="","",Entry!J14)</f>
        <v/>
      </c>
      <c r="K14" s="11" t="str">
        <f>IF(Entry!K14="","",Entry!K14)</f>
        <v/>
      </c>
      <c r="L14" s="11" t="str">
        <f>IF(Entry!L14="","",Entry!L14)</f>
        <v/>
      </c>
      <c r="M14" s="7" t="str">
        <f>IF(Entry!M14="","",Entry!M14)</f>
        <v/>
      </c>
    </row>
    <row r="15" spans="1:13" ht="16.5" customHeight="1" x14ac:dyDescent="0.2">
      <c r="A15" s="8" t="str">
        <f>IF(Entry!A15="","",Entry!A15)</f>
        <v>* S504</v>
      </c>
      <c r="B15" s="11" t="str">
        <f>IF(Entry!B15="","",Entry!B15)</f>
        <v>ECSR</v>
      </c>
      <c r="C15" s="11">
        <f>IF(Entry!C15="","",Entry!C15)</f>
        <v>419</v>
      </c>
      <c r="D15" s="11" t="str">
        <f>IF(Entry!D15="","",Entry!D15)</f>
        <v>31'-7"</v>
      </c>
      <c r="E15" s="11">
        <f>IF(Entry!E15="","",Entry!E15)</f>
        <v>13802</v>
      </c>
      <c r="F15" s="11">
        <f>IF(Entry!F15="","",Entry!F15)</f>
        <v>16</v>
      </c>
      <c r="G15" s="11" t="str">
        <f>IF(Entry!G15="","",Entry!G15)</f>
        <v>31'-0"</v>
      </c>
      <c r="H15" s="11" t="str">
        <f>IF(Entry!H15="","",Entry!H15)</f>
        <v/>
      </c>
      <c r="I15" s="11" t="str">
        <f>IF(Entry!I15="","",Entry!I15)</f>
        <v/>
      </c>
      <c r="J15" s="11" t="str">
        <f>IF(Entry!J15="","",Entry!J15)</f>
        <v/>
      </c>
      <c r="K15" s="11" t="str">
        <f>IF(Entry!K15="","",Entry!K15)</f>
        <v/>
      </c>
      <c r="L15" s="11" t="str">
        <f>IF(Entry!L15="","",Entry!L15)</f>
        <v/>
      </c>
      <c r="M15" s="7" t="str">
        <f>IF(Entry!M15="","",Entry!M15)</f>
        <v/>
      </c>
    </row>
    <row r="16" spans="1:13" x14ac:dyDescent="0.2">
      <c r="A16" s="8" t="str">
        <f>IF(Entry!A16="","",Entry!A16)</f>
        <v>* S505</v>
      </c>
      <c r="B16" s="11" t="str">
        <f>IF(Entry!B16="","",Entry!B16)</f>
        <v>ECSR</v>
      </c>
      <c r="C16" s="11">
        <f>IF(Entry!C16="","",Entry!C16)</f>
        <v>419</v>
      </c>
      <c r="D16" s="11" t="str">
        <f>IF(Entry!D16="","",Entry!D16)</f>
        <v>31'-0"</v>
      </c>
      <c r="E16" s="11">
        <f>IF(Entry!E16="","",Entry!E16)</f>
        <v>13548</v>
      </c>
      <c r="F16" s="11" t="str">
        <f>IF(Entry!F16="","",Entry!F16)</f>
        <v>STR</v>
      </c>
      <c r="G16" s="11" t="str">
        <f>IF(Entry!G16="","",Entry!G16)</f>
        <v/>
      </c>
      <c r="H16" s="11" t="str">
        <f>IF(Entry!H16="","",Entry!H16)</f>
        <v/>
      </c>
      <c r="I16" s="11" t="str">
        <f>IF(Entry!I16="","",Entry!I16)</f>
        <v/>
      </c>
      <c r="J16" s="11" t="str">
        <f>IF(Entry!J16="","",Entry!J16)</f>
        <v/>
      </c>
      <c r="K16" s="11" t="str">
        <f>IF(Entry!K16="","",Entry!K16)</f>
        <v/>
      </c>
      <c r="L16" s="11" t="str">
        <f>IF(Entry!L16="","",Entry!L16)</f>
        <v/>
      </c>
      <c r="M16" s="7" t="str">
        <f>IF(Entry!M16="","",Entry!M16)</f>
        <v/>
      </c>
    </row>
    <row r="17" spans="1:13" x14ac:dyDescent="0.2">
      <c r="A17" s="8" t="str">
        <f>IF(Entry!A17="","",Entry!A17)</f>
        <v>S506</v>
      </c>
      <c r="B17" s="11" t="str">
        <f>IF(Entry!B17="","",Entry!B17)</f>
        <v>ECSR</v>
      </c>
      <c r="C17" s="11">
        <f>IF(Entry!C17="","",Entry!C17)</f>
        <v>852</v>
      </c>
      <c r="D17" s="11" t="str">
        <f>IF(Entry!D17="","",Entry!D17)</f>
        <v>28'-0"</v>
      </c>
      <c r="E17" s="11">
        <f>IF(Entry!E17="","",Entry!E17)</f>
        <v>24882</v>
      </c>
      <c r="F17" s="11" t="str">
        <f>IF(Entry!F17="","",Entry!F17)</f>
        <v>STR</v>
      </c>
      <c r="G17" s="11" t="str">
        <f>IF(Entry!G17="","",Entry!G17)</f>
        <v/>
      </c>
      <c r="H17" s="11" t="str">
        <f>IF(Entry!H17="","",Entry!H17)</f>
        <v/>
      </c>
      <c r="I17" s="11" t="str">
        <f>IF(Entry!I17="","",Entry!I17)</f>
        <v/>
      </c>
      <c r="J17" s="11" t="str">
        <f>IF(Entry!J17="","",Entry!J17)</f>
        <v/>
      </c>
      <c r="K17" s="11" t="str">
        <f>IF(Entry!K17="","",Entry!K17)</f>
        <v/>
      </c>
      <c r="L17" s="11" t="str">
        <f>IF(Entry!L17="","",Entry!L17)</f>
        <v/>
      </c>
      <c r="M17" s="7" t="str">
        <f>IF(Entry!M17="","",Entry!M17)</f>
        <v/>
      </c>
    </row>
    <row r="18" spans="1:13" x14ac:dyDescent="0.2">
      <c r="A18" s="8" t="str">
        <f>IF(Entry!A18="","",Entry!A18)</f>
        <v/>
      </c>
      <c r="B18" s="11" t="str">
        <f>IF(Entry!B18="","",Entry!B18)</f>
        <v/>
      </c>
      <c r="C18" s="11">
        <f>IF(Entry!C18="","",Entry!C18)</f>
        <v>1</v>
      </c>
      <c r="D18" s="11" t="str">
        <f>IF(Entry!D18="","",Entry!D18)</f>
        <v>7'-11"</v>
      </c>
      <c r="E18" s="11" t="str">
        <f>IF(Entry!E18="","",Entry!E18)</f>
        <v/>
      </c>
      <c r="F18" s="11" t="str">
        <f>IF(Entry!F18="","",Entry!F18)</f>
        <v/>
      </c>
      <c r="G18" s="11" t="str">
        <f>IF(Entry!G18="","",Entry!G18)</f>
        <v>7'-4"</v>
      </c>
      <c r="H18" s="11" t="str">
        <f>IF(Entry!H18="","",Entry!H18)</f>
        <v/>
      </c>
      <c r="I18" s="11" t="str">
        <f>IF(Entry!I18="","",Entry!I18)</f>
        <v/>
      </c>
      <c r="J18" s="11" t="str">
        <f>IF(Entry!J18="","",Entry!J18)</f>
        <v/>
      </c>
      <c r="K18" s="11" t="str">
        <f>IF(Entry!K18="","",Entry!K18)</f>
        <v/>
      </c>
      <c r="L18" s="11" t="str">
        <f>IF(Entry!L18="","",Entry!L18)</f>
        <v/>
      </c>
      <c r="M18" s="7" t="str">
        <f>IF(Entry!M18="","",Entry!M18)</f>
        <v/>
      </c>
    </row>
    <row r="19" spans="1:13" x14ac:dyDescent="0.2">
      <c r="A19" s="8" t="str">
        <f>IF(Entry!A19="","",Entry!A19)</f>
        <v>S507</v>
      </c>
      <c r="B19" s="11" t="str">
        <f>IF(Entry!B19="","",Entry!B19)</f>
        <v>ECSR</v>
      </c>
      <c r="C19" s="11" t="str">
        <f>IF(Entry!C19="","",Entry!C19)</f>
        <v>SERIES OF</v>
      </c>
      <c r="D19" s="11" t="str">
        <f>IF(Entry!D19="","",Entry!D19)</f>
        <v>TO</v>
      </c>
      <c r="E19" s="11">
        <f>IF(Entry!E19="","",Entry!E19)</f>
        <v>1253</v>
      </c>
      <c r="F19" s="11">
        <f>IF(Entry!F19="","",Entry!F19)</f>
        <v>16</v>
      </c>
      <c r="G19" s="11" t="str">
        <f>IF(Entry!G19="","",Entry!G19)</f>
        <v>TO</v>
      </c>
      <c r="H19" s="11" t="str">
        <f>IF(Entry!H19="","",Entry!H19)</f>
        <v/>
      </c>
      <c r="I19" s="11" t="str">
        <f>IF(Entry!I19="","",Entry!I19)</f>
        <v/>
      </c>
      <c r="J19" s="11" t="str">
        <f>IF(Entry!J19="","",Entry!J19)</f>
        <v/>
      </c>
      <c r="K19" s="11" t="str">
        <f>IF(Entry!K19="","",Entry!K19)</f>
        <v/>
      </c>
      <c r="L19" s="11" t="str">
        <f>IF(Entry!L19="","",Entry!L19)</f>
        <v/>
      </c>
      <c r="M19" s="7" t="str">
        <f>IF(Entry!M19="","",Entry!M19)</f>
        <v>5 5/8"</v>
      </c>
    </row>
    <row r="20" spans="1:13" x14ac:dyDescent="0.2">
      <c r="A20" s="8" t="str">
        <f>IF(Entry!A20="","",Entry!A20)</f>
        <v/>
      </c>
      <c r="B20" s="11" t="str">
        <f>IF(Entry!B20="","",Entry!B20)</f>
        <v/>
      </c>
      <c r="C20" s="11">
        <f>IF(Entry!C20="","",Entry!C20)</f>
        <v>57</v>
      </c>
      <c r="D20" s="11" t="str">
        <f>IF(Entry!D20="","",Entry!D20)</f>
        <v>34'-3"</v>
      </c>
      <c r="E20" s="11" t="str">
        <f>IF(Entry!E20="","",Entry!E20)</f>
        <v/>
      </c>
      <c r="F20" s="11" t="str">
        <f>IF(Entry!F20="","",Entry!F20)</f>
        <v/>
      </c>
      <c r="G20" s="11" t="str">
        <f>IF(Entry!G20="","",Entry!G20)</f>
        <v>33'-8"</v>
      </c>
      <c r="H20" s="11" t="str">
        <f>IF(Entry!H20="","",Entry!H20)</f>
        <v/>
      </c>
      <c r="I20" s="11" t="str">
        <f>IF(Entry!I20="","",Entry!I20)</f>
        <v/>
      </c>
      <c r="J20" s="11" t="str">
        <f>IF(Entry!J20="","",Entry!J20)</f>
        <v/>
      </c>
      <c r="K20" s="11" t="str">
        <f>IF(Entry!K20="","",Entry!K20)</f>
        <v/>
      </c>
      <c r="L20" s="11" t="str">
        <f>IF(Entry!L20="","",Entry!L20)</f>
        <v/>
      </c>
      <c r="M20" s="7" t="str">
        <f>IF(Entry!M20="","",Entry!M20)</f>
        <v/>
      </c>
    </row>
    <row r="21" spans="1:13" x14ac:dyDescent="0.2">
      <c r="A21" s="8" t="str">
        <f>IF(Entry!A21="","",Entry!A21)</f>
        <v/>
      </c>
      <c r="B21" s="11" t="str">
        <f>IF(Entry!B21="","",Entry!B21)</f>
        <v/>
      </c>
      <c r="C21" s="11">
        <f>IF(Entry!C21="","",Entry!C21)</f>
        <v>1</v>
      </c>
      <c r="D21" s="11" t="str">
        <f>IF(Entry!D21="","",Entry!D21)</f>
        <v>7'-4"</v>
      </c>
      <c r="E21" s="11" t="str">
        <f>IF(Entry!E21="","",Entry!E21)</f>
        <v/>
      </c>
      <c r="F21" s="11" t="str">
        <f>IF(Entry!F21="","",Entry!F21)</f>
        <v/>
      </c>
      <c r="G21" s="11" t="str">
        <f>IF(Entry!G21="","",Entry!G21)</f>
        <v/>
      </c>
      <c r="H21" s="11" t="str">
        <f>IF(Entry!H21="","",Entry!H21)</f>
        <v/>
      </c>
      <c r="I21" s="11" t="str">
        <f>IF(Entry!I21="","",Entry!I21)</f>
        <v/>
      </c>
      <c r="J21" s="11" t="str">
        <f>IF(Entry!J21="","",Entry!J21)</f>
        <v/>
      </c>
      <c r="K21" s="11" t="str">
        <f>IF(Entry!K21="","",Entry!K21)</f>
        <v/>
      </c>
      <c r="L21" s="11" t="str">
        <f>IF(Entry!L21="","",Entry!L21)</f>
        <v/>
      </c>
      <c r="M21" s="7" t="str">
        <f>IF(Entry!M21="","",Entry!M21)</f>
        <v/>
      </c>
    </row>
    <row r="22" spans="1:13" x14ac:dyDescent="0.2">
      <c r="A22" s="8" t="str">
        <f>IF(Entry!A22="","",Entry!A22)</f>
        <v>S508</v>
      </c>
      <c r="B22" s="11" t="str">
        <f>IF(Entry!B22="","",Entry!B22)</f>
        <v>ECSR</v>
      </c>
      <c r="C22" s="11" t="str">
        <f>IF(Entry!C22="","",Entry!C22)</f>
        <v>SERIES OF</v>
      </c>
      <c r="D22" s="11" t="str">
        <f>IF(Entry!D22="","",Entry!D22)</f>
        <v>TO</v>
      </c>
      <c r="E22" s="11">
        <f>IF(Entry!E22="","",Entry!E22)</f>
        <v>1219</v>
      </c>
      <c r="F22" s="11" t="str">
        <f>IF(Entry!F22="","",Entry!F22)</f>
        <v>STR</v>
      </c>
      <c r="G22" s="11" t="str">
        <f>IF(Entry!G22="","",Entry!G22)</f>
        <v/>
      </c>
      <c r="H22" s="11" t="str">
        <f>IF(Entry!H22="","",Entry!H22)</f>
        <v/>
      </c>
      <c r="I22" s="11" t="str">
        <f>IF(Entry!I22="","",Entry!I22)</f>
        <v/>
      </c>
      <c r="J22" s="11" t="str">
        <f>IF(Entry!J22="","",Entry!J22)</f>
        <v/>
      </c>
      <c r="K22" s="11" t="str">
        <f>IF(Entry!K22="","",Entry!K22)</f>
        <v/>
      </c>
      <c r="L22" s="11" t="str">
        <f>IF(Entry!L22="","",Entry!L22)</f>
        <v/>
      </c>
      <c r="M22" s="7" t="str">
        <f>IF(Entry!M22="","",Entry!M22)</f>
        <v>5 5/8"</v>
      </c>
    </row>
    <row r="23" spans="1:13" x14ac:dyDescent="0.2">
      <c r="A23" s="8" t="str">
        <f>IF(Entry!A23="","",Entry!A23)</f>
        <v/>
      </c>
      <c r="B23" s="11" t="str">
        <f>IF(Entry!B23="","",Entry!B23)</f>
        <v/>
      </c>
      <c r="C23" s="11">
        <f>IF(Entry!C23="","",Entry!C23)</f>
        <v>57</v>
      </c>
      <c r="D23" s="11" t="str">
        <f>IF(Entry!D23="","",Entry!D23)</f>
        <v>33'-8"</v>
      </c>
      <c r="E23" s="11" t="str">
        <f>IF(Entry!E23="","",Entry!E23)</f>
        <v/>
      </c>
      <c r="F23" s="11" t="str">
        <f>IF(Entry!F23="","",Entry!F23)</f>
        <v/>
      </c>
      <c r="G23" s="11" t="str">
        <f>IF(Entry!G23="","",Entry!G23)</f>
        <v/>
      </c>
      <c r="H23" s="11" t="str">
        <f>IF(Entry!H23="","",Entry!H23)</f>
        <v/>
      </c>
      <c r="I23" s="11" t="str">
        <f>IF(Entry!I23="","",Entry!I23)</f>
        <v/>
      </c>
      <c r="J23" s="11" t="str">
        <f>IF(Entry!J23="","",Entry!J23)</f>
        <v/>
      </c>
      <c r="K23" s="11" t="str">
        <f>IF(Entry!K23="","",Entry!K23)</f>
        <v/>
      </c>
      <c r="L23" s="11" t="str">
        <f>IF(Entry!L23="","",Entry!L23)</f>
        <v/>
      </c>
      <c r="M23" s="7" t="str">
        <f>IF(Entry!M23="","",Entry!M23)</f>
        <v/>
      </c>
    </row>
    <row r="24" spans="1:13" x14ac:dyDescent="0.2">
      <c r="A24" s="8" t="str">
        <f>IF(Entry!A24="","",Entry!A24)</f>
        <v>S509</v>
      </c>
      <c r="B24" s="11" t="str">
        <f>IF(Entry!B24="","",Entry!B24)</f>
        <v>ECSR</v>
      </c>
      <c r="C24" s="11">
        <f>IF(Entry!C24="","",Entry!C24)</f>
        <v>6</v>
      </c>
      <c r="D24" s="11" t="str">
        <f>IF(Entry!D24="","",Entry!D24)</f>
        <v>34'-5"</v>
      </c>
      <c r="E24" s="11">
        <f>IF(Entry!E24="","",Entry!E24)</f>
        <v>215</v>
      </c>
      <c r="F24" s="11">
        <f>IF(Entry!F24="","",Entry!F24)</f>
        <v>16</v>
      </c>
      <c r="G24" s="11" t="str">
        <f>IF(Entry!G24="","",Entry!G24)</f>
        <v>33'-10"</v>
      </c>
      <c r="H24" s="11" t="str">
        <f>IF(Entry!H24="","",Entry!H24)</f>
        <v/>
      </c>
      <c r="I24" s="11" t="str">
        <f>IF(Entry!I24="","",Entry!I24)</f>
        <v/>
      </c>
      <c r="J24" s="11" t="str">
        <f>IF(Entry!J24="","",Entry!J24)</f>
        <v/>
      </c>
      <c r="K24" s="11" t="str">
        <f>IF(Entry!K24="","",Entry!K24)</f>
        <v/>
      </c>
      <c r="L24" s="11" t="str">
        <f>IF(Entry!L24="","",Entry!L24)</f>
        <v/>
      </c>
      <c r="M24" s="7" t="str">
        <f>IF(Entry!M24="","",Entry!M24)</f>
        <v/>
      </c>
    </row>
    <row r="25" spans="1:13" x14ac:dyDescent="0.2">
      <c r="A25" s="8" t="str">
        <f>IF(Entry!A25="","",Entry!A25)</f>
        <v>S510</v>
      </c>
      <c r="B25" s="11" t="str">
        <f>IF(Entry!B25="","",Entry!B25)</f>
        <v>ECSR</v>
      </c>
      <c r="C25" s="11">
        <f>IF(Entry!C25="","",Entry!C25)</f>
        <v>6</v>
      </c>
      <c r="D25" s="11" t="str">
        <f>IF(Entry!D25="","",Entry!D25)</f>
        <v>33'-10"</v>
      </c>
      <c r="E25" s="11">
        <f>IF(Entry!E25="","",Entry!E25)</f>
        <v>212</v>
      </c>
      <c r="F25" s="11" t="str">
        <f>IF(Entry!F25="","",Entry!F25)</f>
        <v>STR</v>
      </c>
      <c r="G25" s="11" t="str">
        <f>IF(Entry!G25="","",Entry!G25)</f>
        <v/>
      </c>
      <c r="H25" s="11" t="str">
        <f>IF(Entry!H25="","",Entry!H25)</f>
        <v/>
      </c>
      <c r="I25" s="11" t="str">
        <f>IF(Entry!I25="","",Entry!I25)</f>
        <v/>
      </c>
      <c r="J25" s="11" t="str">
        <f>IF(Entry!J25="","",Entry!J25)</f>
        <v/>
      </c>
      <c r="K25" s="11" t="str">
        <f>IF(Entry!K25="","",Entry!K25)</f>
        <v/>
      </c>
      <c r="L25" s="11" t="str">
        <f>IF(Entry!L25="","",Entry!L25)</f>
        <v/>
      </c>
      <c r="M25" s="7" t="str">
        <f>IF(Entry!M25="","",Entry!M25)</f>
        <v/>
      </c>
    </row>
    <row r="26" spans="1:13" x14ac:dyDescent="0.2">
      <c r="A26" s="8" t="str">
        <f>IF(Entry!A26="","",Entry!A26)</f>
        <v/>
      </c>
      <c r="B26" s="11" t="str">
        <f>IF(Entry!B26="","",Entry!B26)</f>
        <v/>
      </c>
      <c r="C26" s="11">
        <f>IF(Entry!C26="","",Entry!C26)</f>
        <v>1</v>
      </c>
      <c r="D26" s="11" t="str">
        <f>IF(Entry!D26="","",Entry!D26)</f>
        <v>2'-10"</v>
      </c>
      <c r="E26" s="11" t="str">
        <f>IF(Entry!E26="","",Entry!E26)</f>
        <v/>
      </c>
      <c r="F26" s="11" t="str">
        <f>IF(Entry!F26="","",Entry!F26)</f>
        <v/>
      </c>
      <c r="G26" s="11" t="str">
        <f>IF(Entry!G26="","",Entry!G26)</f>
        <v/>
      </c>
      <c r="H26" s="11" t="str">
        <f>IF(Entry!H26="","",Entry!H26)</f>
        <v/>
      </c>
      <c r="I26" s="11" t="str">
        <f>IF(Entry!I26="","",Entry!I26)</f>
        <v/>
      </c>
      <c r="J26" s="11" t="str">
        <f>IF(Entry!J26="","",Entry!J26)</f>
        <v/>
      </c>
      <c r="K26" s="11" t="str">
        <f>IF(Entry!K26="","",Entry!K26)</f>
        <v/>
      </c>
      <c r="L26" s="11" t="str">
        <f>IF(Entry!L26="","",Entry!L26)</f>
        <v/>
      </c>
      <c r="M26" s="7" t="str">
        <f>IF(Entry!M26="","",Entry!M26)</f>
        <v/>
      </c>
    </row>
    <row r="27" spans="1:13" x14ac:dyDescent="0.2">
      <c r="A27" s="8" t="str">
        <f>IF(Entry!A27="","",Entry!A27)</f>
        <v>* S511</v>
      </c>
      <c r="B27" s="11" t="str">
        <f>IF(Entry!B27="","",Entry!B27)</f>
        <v>ECSR</v>
      </c>
      <c r="C27" s="11" t="str">
        <f>IF(Entry!C27="","",Entry!C27)</f>
        <v>SERIES OF</v>
      </c>
      <c r="D27" s="11" t="str">
        <f>IF(Entry!D27="","",Entry!D27)</f>
        <v>TO</v>
      </c>
      <c r="E27" s="11">
        <f>IF(Entry!E27="","",Entry!E27)</f>
        <v>1048</v>
      </c>
      <c r="F27" s="11" t="str">
        <f>IF(Entry!F27="","",Entry!F27)</f>
        <v>STR</v>
      </c>
      <c r="G27" s="11" t="str">
        <f>IF(Entry!G27="","",Entry!G27)</f>
        <v/>
      </c>
      <c r="H27" s="11" t="str">
        <f>IF(Entry!H27="","",Entry!H27)</f>
        <v/>
      </c>
      <c r="I27" s="11" t="str">
        <f>IF(Entry!I27="","",Entry!I27)</f>
        <v/>
      </c>
      <c r="J27" s="11" t="str">
        <f>IF(Entry!J27="","",Entry!J27)</f>
        <v/>
      </c>
      <c r="K27" s="11" t="str">
        <f>IF(Entry!K27="","",Entry!K27)</f>
        <v/>
      </c>
      <c r="L27" s="11" t="str">
        <f>IF(Entry!L27="","",Entry!L27)</f>
        <v/>
      </c>
      <c r="M27" s="7" t="str">
        <f>IF(Entry!M27="","",Entry!M27)</f>
        <v>5 5/8"</v>
      </c>
    </row>
    <row r="28" spans="1:13" x14ac:dyDescent="0.2">
      <c r="A28" s="8" t="str">
        <f>IF(Entry!A28="","",Entry!A28)</f>
        <v/>
      </c>
      <c r="B28" s="11" t="str">
        <f>IF(Entry!B28="","",Entry!B28)</f>
        <v/>
      </c>
      <c r="C28" s="11">
        <f>IF(Entry!C28="","",Entry!C28)</f>
        <v>60</v>
      </c>
      <c r="D28" s="11" t="str">
        <f>IF(Entry!D28="","",Entry!D28)</f>
        <v>30'-8"</v>
      </c>
      <c r="E28" s="11" t="str">
        <f>IF(Entry!E28="","",Entry!E28)</f>
        <v/>
      </c>
      <c r="F28" s="11" t="str">
        <f>IF(Entry!F28="","",Entry!F28)</f>
        <v/>
      </c>
      <c r="G28" s="11" t="str">
        <f>IF(Entry!G28="","",Entry!G28)</f>
        <v/>
      </c>
      <c r="H28" s="11" t="str">
        <f>IF(Entry!H28="","",Entry!H28)</f>
        <v/>
      </c>
      <c r="I28" s="11" t="str">
        <f>IF(Entry!I28="","",Entry!I28)</f>
        <v/>
      </c>
      <c r="J28" s="11" t="str">
        <f>IF(Entry!J28="","",Entry!J28)</f>
        <v/>
      </c>
      <c r="K28" s="11" t="str">
        <f>IF(Entry!K28="","",Entry!K28)</f>
        <v/>
      </c>
      <c r="L28" s="11" t="str">
        <f>IF(Entry!L28="","",Entry!L28)</f>
        <v/>
      </c>
      <c r="M28" s="7" t="str">
        <f>IF(Entry!M28="","",Entry!M28)</f>
        <v/>
      </c>
    </row>
    <row r="29" spans="1:13" x14ac:dyDescent="0.2">
      <c r="A29" s="8" t="str">
        <f>IF(Entry!A29="","",Entry!A29)</f>
        <v/>
      </c>
      <c r="B29" s="11" t="str">
        <f>IF(Entry!B29="","",Entry!B29)</f>
        <v/>
      </c>
      <c r="C29" s="11">
        <f>IF(Entry!C29="","",Entry!C29)</f>
        <v>1</v>
      </c>
      <c r="D29" s="11" t="str">
        <f>IF(Entry!D29="","",Entry!D29)</f>
        <v>2'-10"</v>
      </c>
      <c r="E29" s="11" t="str">
        <f>IF(Entry!E29="","",Entry!E29)</f>
        <v/>
      </c>
      <c r="F29" s="11" t="str">
        <f>IF(Entry!F29="","",Entry!F29)</f>
        <v/>
      </c>
      <c r="G29" s="11" t="str">
        <f>IF(Entry!G29="","",Entry!G29)</f>
        <v/>
      </c>
      <c r="H29" s="11" t="str">
        <f>IF(Entry!H29="","",Entry!H29)</f>
        <v/>
      </c>
      <c r="I29" s="11" t="str">
        <f>IF(Entry!I29="","",Entry!I29)</f>
        <v/>
      </c>
      <c r="J29" s="11" t="str">
        <f>IF(Entry!J29="","",Entry!J29)</f>
        <v/>
      </c>
      <c r="K29" s="11" t="str">
        <f>IF(Entry!K29="","",Entry!K29)</f>
        <v/>
      </c>
      <c r="L29" s="11" t="str">
        <f>IF(Entry!L29="","",Entry!L29)</f>
        <v/>
      </c>
      <c r="M29" s="7" t="str">
        <f>IF(Entry!M29="","",Entry!M29)</f>
        <v/>
      </c>
    </row>
    <row r="30" spans="1:13" x14ac:dyDescent="0.2">
      <c r="A30" s="8" t="str">
        <f>IF(Entry!A30="","",Entry!A30)</f>
        <v>* S512</v>
      </c>
      <c r="B30" s="11" t="str">
        <f>IF(Entry!B30="","",Entry!B30)</f>
        <v>ECSR</v>
      </c>
      <c r="C30" s="11" t="str">
        <f>IF(Entry!C30="","",Entry!C30)</f>
        <v>SERIES OF</v>
      </c>
      <c r="D30" s="11" t="str">
        <f>IF(Entry!D30="","",Entry!D30)</f>
        <v>TO</v>
      </c>
      <c r="E30" s="11">
        <f>IF(Entry!E30="","",Entry!E30)</f>
        <v>1048</v>
      </c>
      <c r="F30" s="11" t="str">
        <f>IF(Entry!F30="","",Entry!F30)</f>
        <v>STR</v>
      </c>
      <c r="G30" s="11" t="str">
        <f>IF(Entry!G30="","",Entry!G30)</f>
        <v/>
      </c>
      <c r="H30" s="11" t="str">
        <f>IF(Entry!H30="","",Entry!H30)</f>
        <v/>
      </c>
      <c r="I30" s="11" t="str">
        <f>IF(Entry!I30="","",Entry!I30)</f>
        <v/>
      </c>
      <c r="J30" s="11" t="str">
        <f>IF(Entry!J30="","",Entry!J30)</f>
        <v/>
      </c>
      <c r="K30" s="11" t="str">
        <f>IF(Entry!K30="","",Entry!K30)</f>
        <v/>
      </c>
      <c r="L30" s="11" t="str">
        <f>IF(Entry!L30="","",Entry!L30)</f>
        <v/>
      </c>
      <c r="M30" s="7" t="str">
        <f>IF(Entry!M30="","",Entry!M30)</f>
        <v>5 5/8"</v>
      </c>
    </row>
    <row r="31" spans="1:13" x14ac:dyDescent="0.2">
      <c r="A31" s="8" t="str">
        <f>IF(Entry!A31="","",Entry!A31)</f>
        <v/>
      </c>
      <c r="B31" s="11" t="str">
        <f>IF(Entry!B31="","",Entry!B31)</f>
        <v/>
      </c>
      <c r="C31" s="11">
        <f>IF(Entry!C31="","",Entry!C31)</f>
        <v>60</v>
      </c>
      <c r="D31" s="11" t="str">
        <f>IF(Entry!D31="","",Entry!D31)</f>
        <v>30'-8"</v>
      </c>
      <c r="E31" s="11" t="str">
        <f>IF(Entry!E31="","",Entry!E31)</f>
        <v/>
      </c>
      <c r="F31" s="11" t="str">
        <f>IF(Entry!F31="","",Entry!F31)</f>
        <v/>
      </c>
      <c r="G31" s="11" t="str">
        <f>IF(Entry!G31="","",Entry!G31)</f>
        <v/>
      </c>
      <c r="H31" s="11" t="str">
        <f>IF(Entry!H31="","",Entry!H31)</f>
        <v/>
      </c>
      <c r="I31" s="11" t="str">
        <f>IF(Entry!I31="","",Entry!I31)</f>
        <v/>
      </c>
      <c r="J31" s="11" t="str">
        <f>IF(Entry!J31="","",Entry!J31)</f>
        <v/>
      </c>
      <c r="K31" s="11" t="str">
        <f>IF(Entry!K31="","",Entry!K31)</f>
        <v/>
      </c>
      <c r="L31" s="11" t="str">
        <f>IF(Entry!L31="","",Entry!L31)</f>
        <v/>
      </c>
      <c r="M31" s="7" t="str">
        <f>IF(Entry!M31="","",Entry!M31)</f>
        <v/>
      </c>
    </row>
    <row r="32" spans="1:13" x14ac:dyDescent="0.2">
      <c r="A32" s="8" t="str">
        <f>IF(Entry!A32="","",Entry!A32)</f>
        <v>S513</v>
      </c>
      <c r="B32" s="11" t="str">
        <f>IF(Entry!B32="","",Entry!B32)</f>
        <v>ECSR</v>
      </c>
      <c r="C32" s="11">
        <f>IF(Entry!C32="","",Entry!C32)</f>
        <v>16</v>
      </c>
      <c r="D32" s="11" t="str">
        <f>IF(Entry!D32="","",Entry!D32)</f>
        <v>25'-10"</v>
      </c>
      <c r="E32" s="11">
        <f>IF(Entry!E32="","",Entry!E32)</f>
        <v>431</v>
      </c>
      <c r="F32" s="11" t="str">
        <f>IF(Entry!F32="","",Entry!F32)</f>
        <v>STR</v>
      </c>
      <c r="G32" s="11" t="str">
        <f>IF(Entry!G32="","",Entry!G32)</f>
        <v/>
      </c>
      <c r="H32" s="11" t="str">
        <f>IF(Entry!H32="","",Entry!H32)</f>
        <v/>
      </c>
      <c r="I32" s="11" t="str">
        <f>IF(Entry!I32="","",Entry!I32)</f>
        <v/>
      </c>
      <c r="J32" s="11" t="str">
        <f>IF(Entry!J32="","",Entry!J32)</f>
        <v/>
      </c>
      <c r="K32" s="11" t="str">
        <f>IF(Entry!K32="","",Entry!K32)</f>
        <v/>
      </c>
      <c r="L32" s="11" t="str">
        <f>IF(Entry!L32="","",Entry!L32)</f>
        <v/>
      </c>
      <c r="M32" s="7" t="str">
        <f>IF(Entry!M32="","",Entry!M32)</f>
        <v/>
      </c>
    </row>
    <row r="33" spans="1:13" x14ac:dyDescent="0.2">
      <c r="A33" s="8" t="str">
        <f>IF(Entry!A33="","",Entry!A33)</f>
        <v>S514</v>
      </c>
      <c r="B33" s="11" t="str">
        <f>IF(Entry!B33="","",Entry!B33)</f>
        <v>ECSR</v>
      </c>
      <c r="C33" s="11">
        <f>IF(Entry!C33="","",Entry!C33)</f>
        <v>91</v>
      </c>
      <c r="D33" s="11" t="str">
        <f>IF(Entry!D33="","",Entry!D33)</f>
        <v>19'-7"</v>
      </c>
      <c r="E33" s="11">
        <f>IF(Entry!E33="","",Entry!E33)</f>
        <v>1859</v>
      </c>
      <c r="F33" s="11" t="str">
        <f>IF(Entry!F33="","",Entry!F33)</f>
        <v>STR</v>
      </c>
      <c r="G33" s="11" t="str">
        <f>IF(Entry!G33="","",Entry!G33)</f>
        <v/>
      </c>
      <c r="H33" s="11" t="str">
        <f>IF(Entry!H33="","",Entry!H33)</f>
        <v/>
      </c>
      <c r="I33" s="11" t="str">
        <f>IF(Entry!I33="","",Entry!I33)</f>
        <v/>
      </c>
      <c r="J33" s="11" t="str">
        <f>IF(Entry!J33="","",Entry!J33)</f>
        <v/>
      </c>
      <c r="K33" s="11" t="str">
        <f>IF(Entry!K33="","",Entry!K33)</f>
        <v/>
      </c>
      <c r="L33" s="11" t="str">
        <f>IF(Entry!L33="","",Entry!L33)</f>
        <v/>
      </c>
      <c r="M33" s="7" t="str">
        <f>IF(Entry!M33="","",Entry!M33)</f>
        <v/>
      </c>
    </row>
    <row r="34" spans="1:13" x14ac:dyDescent="0.2">
      <c r="A34" s="8" t="str">
        <f>IF(Entry!A34="","",Entry!A34)</f>
        <v>S515</v>
      </c>
      <c r="B34" s="11" t="str">
        <f>IF(Entry!B34="","",Entry!B34)</f>
        <v>ECSR</v>
      </c>
      <c r="C34" s="11">
        <f>IF(Entry!C34="","",Entry!C34)</f>
        <v>6</v>
      </c>
      <c r="D34" s="11" t="str">
        <f>IF(Entry!D34="","",Entry!D34)</f>
        <v>31'-5"</v>
      </c>
      <c r="E34" s="11">
        <f>IF(Entry!E34="","",Entry!E34)</f>
        <v>197</v>
      </c>
      <c r="F34" s="11">
        <f>IF(Entry!F34="","",Entry!F34)</f>
        <v>16</v>
      </c>
      <c r="G34" s="11" t="str">
        <f>IF(Entry!G34="","",Entry!G34)</f>
        <v>30'-10"</v>
      </c>
      <c r="H34" s="11" t="str">
        <f>IF(Entry!H34="","",Entry!H34)</f>
        <v/>
      </c>
      <c r="I34" s="11" t="str">
        <f>IF(Entry!I34="","",Entry!I34)</f>
        <v/>
      </c>
      <c r="J34" s="11" t="str">
        <f>IF(Entry!J34="","",Entry!J34)</f>
        <v/>
      </c>
      <c r="K34" s="11" t="str">
        <f>IF(Entry!K34="","",Entry!K34)</f>
        <v/>
      </c>
      <c r="L34" s="11" t="str">
        <f>IF(Entry!L34="","",Entry!L34)</f>
        <v/>
      </c>
      <c r="M34" s="7" t="str">
        <f>IF(Entry!M34="","",Entry!M34)</f>
        <v/>
      </c>
    </row>
    <row r="35" spans="1:13" x14ac:dyDescent="0.2">
      <c r="A35" s="8" t="str">
        <f>IF(Entry!A35="","",Entry!A35)</f>
        <v>S516</v>
      </c>
      <c r="B35" s="11" t="str">
        <f>IF(Entry!B35="","",Entry!B35)</f>
        <v>ECSR</v>
      </c>
      <c r="C35" s="11">
        <f>IF(Entry!C35="","",Entry!C35)</f>
        <v>6</v>
      </c>
      <c r="D35" s="11" t="str">
        <f>IF(Entry!D35="","",Entry!D35)</f>
        <v>30'-10"</v>
      </c>
      <c r="E35" s="11">
        <f>IF(Entry!E35="","",Entry!E35)</f>
        <v>193</v>
      </c>
      <c r="F35" s="11" t="str">
        <f>IF(Entry!F35="","",Entry!F35)</f>
        <v>STR</v>
      </c>
      <c r="G35" s="11" t="str">
        <f>IF(Entry!G35="","",Entry!G35)</f>
        <v/>
      </c>
      <c r="H35" s="11" t="str">
        <f>IF(Entry!H35="","",Entry!H35)</f>
        <v/>
      </c>
      <c r="I35" s="11" t="str">
        <f>IF(Entry!I35="","",Entry!I35)</f>
        <v/>
      </c>
      <c r="J35" s="11" t="str">
        <f>IF(Entry!J35="","",Entry!J35)</f>
        <v/>
      </c>
      <c r="K35" s="11" t="str">
        <f>IF(Entry!K35="","",Entry!K35)</f>
        <v/>
      </c>
      <c r="L35" s="11" t="str">
        <f>IF(Entry!L35="","",Entry!L35)</f>
        <v/>
      </c>
      <c r="M35" s="7" t="str">
        <f>IF(Entry!M35="","",Entry!M35)</f>
        <v/>
      </c>
    </row>
    <row r="36" spans="1:13" x14ac:dyDescent="0.2">
      <c r="A36" s="8" t="str">
        <f>IF(Entry!A36="","",Entry!A36)</f>
        <v/>
      </c>
      <c r="B36" s="11" t="str">
        <f>IF(Entry!B36="","",Entry!B36)</f>
        <v/>
      </c>
      <c r="C36" s="11">
        <f>IF(Entry!C36="","",Entry!C36)</f>
        <v>4</v>
      </c>
      <c r="D36" s="11" t="str">
        <f>IF(Entry!D36="","",Entry!D36)</f>
        <v>2'-2"</v>
      </c>
      <c r="E36" s="11" t="str">
        <f>IF(Entry!E36="","",Entry!E36)</f>
        <v/>
      </c>
      <c r="F36" s="11" t="str">
        <f>IF(Entry!F36="","",Entry!F36)</f>
        <v/>
      </c>
      <c r="G36" s="11" t="str">
        <f>IF(Entry!G36="","",Entry!G36)</f>
        <v/>
      </c>
      <c r="H36" s="11" t="str">
        <f>IF(Entry!H36="","",Entry!H36)</f>
        <v/>
      </c>
      <c r="I36" s="11" t="str">
        <f>IF(Entry!I36="","",Entry!I36)</f>
        <v/>
      </c>
      <c r="J36" s="11" t="str">
        <f>IF(Entry!J36="","",Entry!J36)</f>
        <v/>
      </c>
      <c r="K36" s="11" t="str">
        <f>IF(Entry!K36="","",Entry!K36)</f>
        <v/>
      </c>
      <c r="L36" s="11" t="str">
        <f>IF(Entry!L36="","",Entry!L36)</f>
        <v/>
      </c>
      <c r="M36" s="7" t="str">
        <f>IF(Entry!M36="","",Entry!M36)</f>
        <v/>
      </c>
    </row>
    <row r="37" spans="1:13" x14ac:dyDescent="0.2">
      <c r="A37" s="8" t="str">
        <f>IF(Entry!A37="","",Entry!A37)</f>
        <v>S517</v>
      </c>
      <c r="B37" s="11" t="str">
        <f>IF(Entry!B37="","",Entry!B37)</f>
        <v>ECSR</v>
      </c>
      <c r="C37" s="11" t="str">
        <f>IF(Entry!C37="","",Entry!C37)</f>
        <v>SERIES OF</v>
      </c>
      <c r="D37" s="11" t="str">
        <f>IF(Entry!D37="","",Entry!D37)</f>
        <v>TO</v>
      </c>
      <c r="E37" s="11">
        <f>IF(Entry!E37="","",Entry!E37)</f>
        <v>58</v>
      </c>
      <c r="F37" s="11" t="str">
        <f>IF(Entry!F37="","",Entry!F37)</f>
        <v>STR</v>
      </c>
      <c r="G37" s="11" t="str">
        <f>IF(Entry!G37="","",Entry!G37)</f>
        <v/>
      </c>
      <c r="H37" s="11" t="str">
        <f>IF(Entry!H37="","",Entry!H37)</f>
        <v/>
      </c>
      <c r="I37" s="11" t="str">
        <f>IF(Entry!I37="","",Entry!I37)</f>
        <v/>
      </c>
      <c r="J37" s="11" t="str">
        <f>IF(Entry!J37="","",Entry!J37)</f>
        <v/>
      </c>
      <c r="K37" s="11" t="str">
        <f>IF(Entry!K37="","",Entry!K37)</f>
        <v/>
      </c>
      <c r="L37" s="11" t="str">
        <f>IF(Entry!L37="","",Entry!L37)</f>
        <v/>
      </c>
      <c r="M37" s="7" t="str">
        <f>IF(Entry!M37="","",Entry!M37)</f>
        <v>3/4"</v>
      </c>
    </row>
    <row r="38" spans="1:13" x14ac:dyDescent="0.2">
      <c r="A38" s="8" t="str">
        <f>IF(Entry!A38="","",Entry!A38)</f>
        <v/>
      </c>
      <c r="B38" s="11" t="str">
        <f>IF(Entry!B38="","",Entry!B38)</f>
        <v/>
      </c>
      <c r="C38" s="11">
        <f>IF(Entry!C38="","",Entry!C38)</f>
        <v>6</v>
      </c>
      <c r="D38" s="11" t="str">
        <f>IF(Entry!D38="","",Entry!D38)</f>
        <v>2'-6"</v>
      </c>
      <c r="E38" s="11" t="str">
        <f>IF(Entry!E38="","",Entry!E38)</f>
        <v/>
      </c>
      <c r="F38" s="11" t="str">
        <f>IF(Entry!F38="","",Entry!F38)</f>
        <v/>
      </c>
      <c r="G38" s="11" t="str">
        <f>IF(Entry!G38="","",Entry!G38)</f>
        <v/>
      </c>
      <c r="H38" s="11" t="str">
        <f>IF(Entry!H38="","",Entry!H38)</f>
        <v/>
      </c>
      <c r="I38" s="11" t="str">
        <f>IF(Entry!I38="","",Entry!I38)</f>
        <v/>
      </c>
      <c r="J38" s="11" t="str">
        <f>IF(Entry!J38="","",Entry!J38)</f>
        <v/>
      </c>
      <c r="K38" s="11" t="str">
        <f>IF(Entry!K38="","",Entry!K38)</f>
        <v/>
      </c>
      <c r="L38" s="11" t="str">
        <f>IF(Entry!L38="","",Entry!L38)</f>
        <v/>
      </c>
      <c r="M38" s="7" t="str">
        <f>IF(Entry!M38="","",Entry!M38)</f>
        <v/>
      </c>
    </row>
    <row r="39" spans="1:13" x14ac:dyDescent="0.2">
      <c r="A39" s="8" t="str">
        <f>IF(Entry!A39="","",Entry!A39)</f>
        <v/>
      </c>
      <c r="B39" s="11" t="str">
        <f>IF(Entry!B39="","",Entry!B39)</f>
        <v/>
      </c>
      <c r="C39" s="11">
        <f>IF(Entry!C39="","",Entry!C39)</f>
        <v>1</v>
      </c>
      <c r="D39" s="11" t="str">
        <f>IF(Entry!D39="","",Entry!D39)</f>
        <v>7'-11"</v>
      </c>
      <c r="E39" s="11" t="str">
        <f>IF(Entry!E39="","",Entry!E39)</f>
        <v/>
      </c>
      <c r="F39" s="11" t="str">
        <f>IF(Entry!F39="","",Entry!F39)</f>
        <v/>
      </c>
      <c r="G39" s="11" t="str">
        <f>IF(Entry!G39="","",Entry!G39)</f>
        <v>7'-4"</v>
      </c>
      <c r="H39" s="11" t="str">
        <f>IF(Entry!H39="","",Entry!H39)</f>
        <v/>
      </c>
      <c r="I39" s="11" t="str">
        <f>IF(Entry!I39="","",Entry!I39)</f>
        <v/>
      </c>
      <c r="J39" s="11" t="str">
        <f>IF(Entry!J39="","",Entry!J39)</f>
        <v/>
      </c>
      <c r="K39" s="11" t="str">
        <f>IF(Entry!K39="","",Entry!K39)</f>
        <v/>
      </c>
      <c r="L39" s="11" t="str">
        <f>IF(Entry!L39="","",Entry!L39)</f>
        <v/>
      </c>
      <c r="M39" s="7" t="str">
        <f>IF(Entry!M39="","",Entry!M39)</f>
        <v/>
      </c>
    </row>
    <row r="40" spans="1:13" x14ac:dyDescent="0.2">
      <c r="A40" s="8" t="str">
        <f>IF(Entry!A40="","",Entry!A40)</f>
        <v>S518</v>
      </c>
      <c r="B40" s="11" t="str">
        <f>IF(Entry!B40="","",Entry!B40)</f>
        <v>ECSR</v>
      </c>
      <c r="C40" s="11" t="str">
        <f>IF(Entry!C40="","",Entry!C40)</f>
        <v>SERIES OF</v>
      </c>
      <c r="D40" s="11" t="str">
        <f>IF(Entry!D40="","",Entry!D40)</f>
        <v>TO</v>
      </c>
      <c r="E40" s="11">
        <f>IF(Entry!E40="","",Entry!E40)</f>
        <v>1048</v>
      </c>
      <c r="F40" s="11">
        <f>IF(Entry!F40="","",Entry!F40)</f>
        <v>16</v>
      </c>
      <c r="G40" s="11" t="str">
        <f>IF(Entry!G40="","",Entry!G40)</f>
        <v>TO</v>
      </c>
      <c r="H40" s="11" t="str">
        <f>IF(Entry!H40="","",Entry!H40)</f>
        <v/>
      </c>
      <c r="I40" s="11" t="str">
        <f>IF(Entry!I40="","",Entry!I40)</f>
        <v/>
      </c>
      <c r="J40" s="11" t="str">
        <f>IF(Entry!J40="","",Entry!J40)</f>
        <v/>
      </c>
      <c r="K40" s="11" t="str">
        <f>IF(Entry!K40="","",Entry!K40)</f>
        <v/>
      </c>
      <c r="L40" s="11" t="str">
        <f>IF(Entry!L40="","",Entry!L40)</f>
        <v/>
      </c>
      <c r="M40" s="7" t="str">
        <f>IF(Entry!M40="","",Entry!M40)</f>
        <v>5 5/8"</v>
      </c>
    </row>
    <row r="41" spans="1:13" x14ac:dyDescent="0.2">
      <c r="A41" s="8" t="str">
        <f>IF(Entry!A41="","",Entry!A41)</f>
        <v/>
      </c>
      <c r="B41" s="11" t="str">
        <f>IF(Entry!B41="","",Entry!B41)</f>
        <v/>
      </c>
      <c r="C41" s="11">
        <f>IF(Entry!C41="","",Entry!C41)</f>
        <v>51</v>
      </c>
      <c r="D41" s="11" t="str">
        <f>IF(Entry!D41="","",Entry!D41)</f>
        <v>31'-6"</v>
      </c>
      <c r="E41" s="11" t="str">
        <f>IF(Entry!E41="","",Entry!E41)</f>
        <v/>
      </c>
      <c r="F41" s="11" t="str">
        <f>IF(Entry!F41="","",Entry!F41)</f>
        <v/>
      </c>
      <c r="G41" s="11" t="str">
        <f>IF(Entry!G41="","",Entry!G41)</f>
        <v>30'-11"</v>
      </c>
      <c r="H41" s="11" t="str">
        <f>IF(Entry!H41="","",Entry!H41)</f>
        <v/>
      </c>
      <c r="I41" s="11" t="str">
        <f>IF(Entry!I41="","",Entry!I41)</f>
        <v/>
      </c>
      <c r="J41" s="11" t="str">
        <f>IF(Entry!J41="","",Entry!J41)</f>
        <v/>
      </c>
      <c r="K41" s="11" t="str">
        <f>IF(Entry!K41="","",Entry!K41)</f>
        <v/>
      </c>
      <c r="L41" s="11" t="str">
        <f>IF(Entry!L41="","",Entry!L41)</f>
        <v/>
      </c>
      <c r="M41" s="7" t="str">
        <f>IF(Entry!M41="","",Entry!M41)</f>
        <v/>
      </c>
    </row>
    <row r="42" spans="1:13" x14ac:dyDescent="0.2">
      <c r="A42" s="8" t="str">
        <f>IF(Entry!A42="","",Entry!A42)</f>
        <v/>
      </c>
      <c r="B42" s="11" t="str">
        <f>IF(Entry!B42="","",Entry!B42)</f>
        <v/>
      </c>
      <c r="C42" s="11">
        <f>IF(Entry!C42="","",Entry!C42)</f>
        <v>1</v>
      </c>
      <c r="D42" s="11" t="str">
        <f>IF(Entry!D42="","",Entry!D42)</f>
        <v>7'-4"</v>
      </c>
      <c r="E42" s="11" t="str">
        <f>IF(Entry!E42="","",Entry!E42)</f>
        <v/>
      </c>
      <c r="F42" s="11" t="str">
        <f>IF(Entry!F42="","",Entry!F42)</f>
        <v/>
      </c>
      <c r="G42" s="11" t="str">
        <f>IF(Entry!G42="","",Entry!G42)</f>
        <v/>
      </c>
      <c r="H42" s="11" t="str">
        <f>IF(Entry!H42="","",Entry!H42)</f>
        <v/>
      </c>
      <c r="I42" s="11" t="str">
        <f>IF(Entry!I42="","",Entry!I42)</f>
        <v/>
      </c>
      <c r="J42" s="11" t="str">
        <f>IF(Entry!J42="","",Entry!J42)</f>
        <v/>
      </c>
      <c r="K42" s="11" t="str">
        <f>IF(Entry!K42="","",Entry!K42)</f>
        <v/>
      </c>
      <c r="L42" s="11" t="str">
        <f>IF(Entry!L42="","",Entry!L42)</f>
        <v/>
      </c>
      <c r="M42" s="7" t="str">
        <f>IF(Entry!M42="","",Entry!M42)</f>
        <v/>
      </c>
    </row>
    <row r="43" spans="1:13" x14ac:dyDescent="0.2">
      <c r="A43" s="8" t="str">
        <f>IF(Entry!A43="","",Entry!A43)</f>
        <v>S519</v>
      </c>
      <c r="B43" s="11" t="str">
        <f>IF(Entry!B43="","",Entry!B43)</f>
        <v>ECSR</v>
      </c>
      <c r="C43" s="11" t="str">
        <f>IF(Entry!C43="","",Entry!C43)</f>
        <v>SERIES OF</v>
      </c>
      <c r="D43" s="11" t="str">
        <f>IF(Entry!D43="","",Entry!D43)</f>
        <v>TO</v>
      </c>
      <c r="E43" s="11">
        <f>IF(Entry!E43="","",Entry!E43)</f>
        <v>1017</v>
      </c>
      <c r="F43" s="11" t="str">
        <f>IF(Entry!F43="","",Entry!F43)</f>
        <v>STR</v>
      </c>
      <c r="G43" s="11" t="str">
        <f>IF(Entry!G43="","",Entry!G43)</f>
        <v/>
      </c>
      <c r="H43" s="11" t="str">
        <f>IF(Entry!H43="","",Entry!H43)</f>
        <v/>
      </c>
      <c r="I43" s="11" t="str">
        <f>IF(Entry!I43="","",Entry!I43)</f>
        <v/>
      </c>
      <c r="J43" s="11" t="str">
        <f>IF(Entry!J43="","",Entry!J43)</f>
        <v/>
      </c>
      <c r="K43" s="11" t="str">
        <f>IF(Entry!K43="","",Entry!K43)</f>
        <v/>
      </c>
      <c r="L43" s="11" t="str">
        <f>IF(Entry!L43="","",Entry!L43)</f>
        <v/>
      </c>
      <c r="M43" s="7" t="str">
        <f>IF(Entry!M43="","",Entry!M43)</f>
        <v/>
      </c>
    </row>
    <row r="44" spans="1:13" x14ac:dyDescent="0.2">
      <c r="A44" s="8" t="str">
        <f>IF(Entry!A44="","",Entry!A44)</f>
        <v/>
      </c>
      <c r="B44" s="11" t="str">
        <f>IF(Entry!B44="","",Entry!B44)</f>
        <v/>
      </c>
      <c r="C44" s="11">
        <f>IF(Entry!C44="","",Entry!C44)</f>
        <v>51</v>
      </c>
      <c r="D44" s="11" t="str">
        <f>IF(Entry!D44="","",Entry!D44)</f>
        <v>30'-11"</v>
      </c>
      <c r="E44" s="11" t="str">
        <f>IF(Entry!E44="","",Entry!E44)</f>
        <v/>
      </c>
      <c r="F44" s="11" t="str">
        <f>IF(Entry!F44="","",Entry!F44)</f>
        <v/>
      </c>
      <c r="G44" s="11" t="str">
        <f>IF(Entry!G44="","",Entry!G44)</f>
        <v/>
      </c>
      <c r="H44" s="11" t="str">
        <f>IF(Entry!H44="","",Entry!H44)</f>
        <v/>
      </c>
      <c r="I44" s="11" t="str">
        <f>IF(Entry!I44="","",Entry!I44)</f>
        <v/>
      </c>
      <c r="J44" s="11" t="str">
        <f>IF(Entry!J44="","",Entry!J44)</f>
        <v/>
      </c>
      <c r="K44" s="11" t="str">
        <f>IF(Entry!K44="","",Entry!K44)</f>
        <v/>
      </c>
      <c r="L44" s="11" t="str">
        <f>IF(Entry!L44="","",Entry!L44)</f>
        <v/>
      </c>
      <c r="M44" s="7" t="str">
        <f>IF(Entry!M44="","",Entry!M44)</f>
        <v/>
      </c>
    </row>
    <row r="45" spans="1:13" x14ac:dyDescent="0.2">
      <c r="A45" s="8" t="str">
        <f>IF(Entry!A45="","",Entry!A45)</f>
        <v/>
      </c>
      <c r="B45" s="11" t="str">
        <f>IF(Entry!B45="","",Entry!B45)</f>
        <v/>
      </c>
      <c r="C45" s="11">
        <f>IF(Entry!C45="","",Entry!C45)</f>
        <v>1</v>
      </c>
      <c r="D45" s="11" t="str">
        <f>IF(Entry!D45="","",Entry!D45)</f>
        <v>3'-3"</v>
      </c>
      <c r="E45" s="11" t="str">
        <f>IF(Entry!E45="","",Entry!E45)</f>
        <v/>
      </c>
      <c r="F45" s="11" t="str">
        <f>IF(Entry!F45="","",Entry!F45)</f>
        <v/>
      </c>
      <c r="G45" s="11" t="str">
        <f>IF(Entry!G45="","",Entry!G45)</f>
        <v/>
      </c>
      <c r="H45" s="11" t="str">
        <f>IF(Entry!H45="","",Entry!H45)</f>
        <v/>
      </c>
      <c r="I45" s="11" t="str">
        <f>IF(Entry!I45="","",Entry!I45)</f>
        <v/>
      </c>
      <c r="J45" s="11" t="str">
        <f>IF(Entry!J45="","",Entry!J45)</f>
        <v/>
      </c>
      <c r="K45" s="11" t="str">
        <f>IF(Entry!K45="","",Entry!K45)</f>
        <v/>
      </c>
      <c r="L45" s="11" t="str">
        <f>IF(Entry!L45="","",Entry!L45)</f>
        <v/>
      </c>
      <c r="M45" s="7" t="str">
        <f>IF(Entry!M45="","",Entry!M45)</f>
        <v/>
      </c>
    </row>
    <row r="46" spans="1:13" x14ac:dyDescent="0.2">
      <c r="A46" s="8" t="str">
        <f>IF(Entry!A46="","",Entry!A46)</f>
        <v>* S520</v>
      </c>
      <c r="B46" s="11" t="str">
        <f>IF(Entry!B46="","",Entry!B46)</f>
        <v>ECSR</v>
      </c>
      <c r="C46" s="11" t="str">
        <f>IF(Entry!C46="","",Entry!C46)</f>
        <v>SERIES OF</v>
      </c>
      <c r="D46" s="11" t="str">
        <f>IF(Entry!D46="","",Entry!D46)</f>
        <v>TO</v>
      </c>
      <c r="E46" s="11">
        <f>IF(Entry!E46="","",Entry!E46)</f>
        <v>1271</v>
      </c>
      <c r="F46" s="11" t="str">
        <f>IF(Entry!F46="","",Entry!F46)</f>
        <v>STR</v>
      </c>
      <c r="G46" s="11" t="str">
        <f>IF(Entry!G46="","",Entry!G46)</f>
        <v/>
      </c>
      <c r="H46" s="11" t="str">
        <f>IF(Entry!H46="","",Entry!H46)</f>
        <v/>
      </c>
      <c r="I46" s="11" t="str">
        <f>IF(Entry!I46="","",Entry!I46)</f>
        <v/>
      </c>
      <c r="J46" s="11" t="str">
        <f>IF(Entry!J46="","",Entry!J46)</f>
        <v/>
      </c>
      <c r="K46" s="11" t="str">
        <f>IF(Entry!K46="","",Entry!K46)</f>
        <v/>
      </c>
      <c r="L46" s="11" t="str">
        <f>IF(Entry!L46="","",Entry!L46)</f>
        <v/>
      </c>
      <c r="M46" s="7" t="str">
        <f>IF(Entry!M46="","",Entry!M46)</f>
        <v/>
      </c>
    </row>
    <row r="47" spans="1:13" x14ac:dyDescent="0.2">
      <c r="A47" s="8" t="str">
        <f>IF(Entry!A47="","",Entry!A47)</f>
        <v/>
      </c>
      <c r="B47" s="11" t="str">
        <f>IF(Entry!B47="","",Entry!B47)</f>
        <v/>
      </c>
      <c r="C47" s="11">
        <f>IF(Entry!C47="","",Entry!C47)</f>
        <v>66</v>
      </c>
      <c r="D47" s="11" t="str">
        <f>IF(Entry!D47="","",Entry!D47)</f>
        <v>33'-8"</v>
      </c>
      <c r="E47" s="11" t="str">
        <f>IF(Entry!E47="","",Entry!E47)</f>
        <v/>
      </c>
      <c r="F47" s="11" t="str">
        <f>IF(Entry!F47="","",Entry!F47)</f>
        <v/>
      </c>
      <c r="G47" s="11" t="str">
        <f>IF(Entry!G47="","",Entry!G47)</f>
        <v/>
      </c>
      <c r="H47" s="11" t="str">
        <f>IF(Entry!H47="","",Entry!H47)</f>
        <v/>
      </c>
      <c r="I47" s="11" t="str">
        <f>IF(Entry!I47="","",Entry!I47)</f>
        <v/>
      </c>
      <c r="J47" s="11" t="str">
        <f>IF(Entry!J47="","",Entry!J47)</f>
        <v/>
      </c>
      <c r="K47" s="11" t="str">
        <f>IF(Entry!K47="","",Entry!K47)</f>
        <v/>
      </c>
      <c r="L47" s="11" t="str">
        <f>IF(Entry!L47="","",Entry!L47)</f>
        <v/>
      </c>
      <c r="M47" s="7" t="str">
        <f>IF(Entry!M47="","",Entry!M47)</f>
        <v/>
      </c>
    </row>
    <row r="48" spans="1:13" x14ac:dyDescent="0.2">
      <c r="A48" s="8" t="str">
        <f>IF(Entry!A48="","",Entry!A48)</f>
        <v/>
      </c>
      <c r="B48" s="11" t="str">
        <f>IF(Entry!B48="","",Entry!B48)</f>
        <v/>
      </c>
      <c r="C48" s="11">
        <f>IF(Entry!C48="","",Entry!C48)</f>
        <v>1</v>
      </c>
      <c r="D48" s="11" t="str">
        <f>IF(Entry!D48="","",Entry!D48)</f>
        <v>3'-3"</v>
      </c>
      <c r="E48" s="11" t="str">
        <f>IF(Entry!E48="","",Entry!E48)</f>
        <v/>
      </c>
      <c r="F48" s="11" t="str">
        <f>IF(Entry!F48="","",Entry!F48)</f>
        <v/>
      </c>
      <c r="G48" s="11" t="str">
        <f>IF(Entry!G48="","",Entry!G48)</f>
        <v/>
      </c>
      <c r="H48" s="11" t="str">
        <f>IF(Entry!H48="","",Entry!H48)</f>
        <v/>
      </c>
      <c r="I48" s="11" t="str">
        <f>IF(Entry!I48="","",Entry!I48)</f>
        <v/>
      </c>
      <c r="J48" s="11" t="str">
        <f>IF(Entry!J48="","",Entry!J48)</f>
        <v/>
      </c>
      <c r="K48" s="11" t="str">
        <f>IF(Entry!K48="","",Entry!K48)</f>
        <v/>
      </c>
      <c r="L48" s="11" t="str">
        <f>IF(Entry!L48="","",Entry!L48)</f>
        <v/>
      </c>
      <c r="M48" s="7" t="str">
        <f>IF(Entry!M48="","",Entry!M48)</f>
        <v/>
      </c>
    </row>
    <row r="49" spans="1:17" x14ac:dyDescent="0.2">
      <c r="A49" s="8" t="str">
        <f>IF(Entry!A49="","",Entry!A49)</f>
        <v>* S521</v>
      </c>
      <c r="B49" s="11" t="str">
        <f>IF(Entry!B49="","",Entry!B49)</f>
        <v>ECSR</v>
      </c>
      <c r="C49" s="11" t="str">
        <f>IF(Entry!C49="","",Entry!C49)</f>
        <v>SERIES OF</v>
      </c>
      <c r="D49" s="11" t="str">
        <f>IF(Entry!D49="","",Entry!D49)</f>
        <v>TO</v>
      </c>
      <c r="E49" s="11">
        <f>IF(Entry!E49="","",Entry!E49)</f>
        <v>1271</v>
      </c>
      <c r="F49" s="11" t="str">
        <f>IF(Entry!F49="","",Entry!F49)</f>
        <v>STR</v>
      </c>
      <c r="G49" s="11" t="str">
        <f>IF(Entry!G49="","",Entry!G49)</f>
        <v/>
      </c>
      <c r="H49" s="11" t="str">
        <f>IF(Entry!H49="","",Entry!H49)</f>
        <v/>
      </c>
      <c r="I49" s="11" t="str">
        <f>IF(Entry!I49="","",Entry!I49)</f>
        <v/>
      </c>
      <c r="J49" s="11" t="str">
        <f>IF(Entry!J49="","",Entry!J49)</f>
        <v/>
      </c>
      <c r="K49" s="11" t="str">
        <f>IF(Entry!K49="","",Entry!K49)</f>
        <v/>
      </c>
      <c r="L49" s="11" t="str">
        <f>IF(Entry!L49="","",Entry!L49)</f>
        <v/>
      </c>
      <c r="M49" s="7" t="str">
        <f>IF(Entry!M49="","",Entry!M49)</f>
        <v/>
      </c>
    </row>
    <row r="50" spans="1:17" x14ac:dyDescent="0.2">
      <c r="A50" s="8" t="str">
        <f>IF(Entry!A50="","",Entry!A50)</f>
        <v/>
      </c>
      <c r="B50" s="11" t="str">
        <f>IF(Entry!B50="","",Entry!B50)</f>
        <v/>
      </c>
      <c r="C50" s="11">
        <f>IF(Entry!C50="","",Entry!C50)</f>
        <v>66</v>
      </c>
      <c r="D50" s="11" t="str">
        <f>IF(Entry!D50="","",Entry!D50)</f>
        <v>33'-8"</v>
      </c>
      <c r="E50" s="11" t="str">
        <f>IF(Entry!E50="","",Entry!E50)</f>
        <v/>
      </c>
      <c r="F50" s="11" t="str">
        <f>IF(Entry!F50="","",Entry!F50)</f>
        <v/>
      </c>
      <c r="G50" s="11" t="str">
        <f>IF(Entry!G50="","",Entry!G50)</f>
        <v/>
      </c>
      <c r="H50" s="11" t="str">
        <f>IF(Entry!H50="","",Entry!H50)</f>
        <v/>
      </c>
      <c r="I50" s="11" t="str">
        <f>IF(Entry!I50="","",Entry!I50)</f>
        <v/>
      </c>
      <c r="J50" s="11" t="str">
        <f>IF(Entry!J50="","",Entry!J50)</f>
        <v/>
      </c>
      <c r="K50" s="11" t="str">
        <f>IF(Entry!K50="","",Entry!K50)</f>
        <v/>
      </c>
      <c r="L50" s="11" t="str">
        <f>IF(Entry!L50="","",Entry!L50)</f>
        <v/>
      </c>
      <c r="M50" s="7" t="str">
        <f>IF(Entry!M50="","",Entry!M50)</f>
        <v/>
      </c>
    </row>
    <row r="51" spans="1:17" x14ac:dyDescent="0.2">
      <c r="A51" s="8" t="str">
        <f>IF(Entry!A51="","",Entry!A51)</f>
        <v/>
      </c>
      <c r="B51" s="11" t="str">
        <f>IF(Entry!B51="","",Entry!B51)</f>
        <v/>
      </c>
      <c r="C51" s="11">
        <f>IF(Entry!C51="","",Entry!C51)</f>
        <v>2</v>
      </c>
      <c r="D51" s="11" t="str">
        <f>IF(Entry!D51="","",Entry!D51)</f>
        <v>6'-7"</v>
      </c>
      <c r="E51" s="11" t="str">
        <f>IF(Entry!E51="","",Entry!E51)</f>
        <v/>
      </c>
      <c r="F51" s="11" t="str">
        <f>IF(Entry!F51="","",Entry!F51)</f>
        <v/>
      </c>
      <c r="G51" s="11" t="str">
        <f>IF(Entry!G51="","",Entry!G51)</f>
        <v>6'-0"</v>
      </c>
      <c r="H51" s="11" t="str">
        <f>IF(Entry!H51="","",Entry!H51)</f>
        <v/>
      </c>
      <c r="I51" s="11" t="str">
        <f>IF(Entry!I51="","",Entry!I51)</f>
        <v/>
      </c>
      <c r="J51" s="11" t="str">
        <f>IF(Entry!J51="","",Entry!J51)</f>
        <v/>
      </c>
      <c r="K51" s="11" t="str">
        <f>IF(Entry!K51="","",Entry!K51)</f>
        <v/>
      </c>
      <c r="L51" s="11" t="str">
        <f>IF(Entry!L51="","",Entry!L51)</f>
        <v/>
      </c>
      <c r="M51" s="7" t="str">
        <f>IF(Entry!M51="","",Entry!M51)</f>
        <v/>
      </c>
    </row>
    <row r="52" spans="1:17" x14ac:dyDescent="0.2">
      <c r="A52" s="8" t="str">
        <f>IF(Entry!A52="","",Entry!A52)</f>
        <v>S522</v>
      </c>
      <c r="B52" s="11" t="str">
        <f>IF(Entry!B52="","",Entry!B52)</f>
        <v>ECSR</v>
      </c>
      <c r="C52" s="11" t="str">
        <f>IF(Entry!C52="","",Entry!C52)</f>
        <v>SERIES OF</v>
      </c>
      <c r="D52" s="11" t="str">
        <f>IF(Entry!D52="","",Entry!D52)</f>
        <v>TO</v>
      </c>
      <c r="E52" s="11">
        <f>IF(Entry!E52="","",Entry!E52)</f>
        <v>219</v>
      </c>
      <c r="F52" s="11">
        <f>IF(Entry!F52="","",Entry!F52)</f>
        <v>16</v>
      </c>
      <c r="G52" s="11" t="str">
        <f>IF(Entry!G52="","",Entry!G52)</f>
        <v>TO</v>
      </c>
      <c r="H52" s="11" t="str">
        <f>IF(Entry!H52="","",Entry!H52)</f>
        <v/>
      </c>
      <c r="I52" s="11" t="str">
        <f>IF(Entry!I52="","",Entry!I52)</f>
        <v/>
      </c>
      <c r="J52" s="11" t="str">
        <f>IF(Entry!J52="","",Entry!J52)</f>
        <v/>
      </c>
      <c r="K52" s="11" t="str">
        <f>IF(Entry!K52="","",Entry!K52)</f>
        <v/>
      </c>
      <c r="L52" s="11" t="str">
        <f>IF(Entry!L52="","",Entry!L52)</f>
        <v/>
      </c>
      <c r="M52" s="7" t="str">
        <f>IF(Entry!M52="","",Entry!M52)</f>
        <v>3/4"</v>
      </c>
    </row>
    <row r="53" spans="1:17" x14ac:dyDescent="0.2">
      <c r="A53" s="8" t="str">
        <f>IF(Entry!A53="","",Entry!A53)</f>
        <v/>
      </c>
      <c r="B53" s="11" t="str">
        <f>IF(Entry!B53="","",Entry!B53)</f>
        <v/>
      </c>
      <c r="C53" s="11">
        <f>IF(Entry!C53="","",Entry!C53)</f>
        <v>15</v>
      </c>
      <c r="D53" s="11" t="str">
        <f>IF(Entry!D53="","",Entry!D53)</f>
        <v>7'-5"</v>
      </c>
      <c r="E53" s="11" t="str">
        <f>IF(Entry!E53="","",Entry!E53)</f>
        <v/>
      </c>
      <c r="F53" s="11" t="str">
        <f>IF(Entry!F53="","",Entry!F53)</f>
        <v/>
      </c>
      <c r="G53" s="11" t="str">
        <f>IF(Entry!G53="","",Entry!G53)</f>
        <v>6'-10"</v>
      </c>
      <c r="H53" s="11" t="str">
        <f>IF(Entry!H53="","",Entry!H53)</f>
        <v/>
      </c>
      <c r="I53" s="11" t="str">
        <f>IF(Entry!I53="","",Entry!I53)</f>
        <v/>
      </c>
      <c r="J53" s="11" t="str">
        <f>IF(Entry!J53="","",Entry!J53)</f>
        <v/>
      </c>
      <c r="K53" s="11" t="str">
        <f>IF(Entry!K53="","",Entry!K53)</f>
        <v/>
      </c>
      <c r="L53" s="11" t="str">
        <f>IF(Entry!L53="","",Entry!L53)</f>
        <v/>
      </c>
      <c r="M53" s="7" t="str">
        <f>IF(Entry!M53="","",Entry!M53)</f>
        <v/>
      </c>
    </row>
    <row r="54" spans="1:17" x14ac:dyDescent="0.2">
      <c r="A54" s="8" t="str">
        <f>IF(Entry!A54="","",Entry!A54)</f>
        <v/>
      </c>
      <c r="B54" s="11" t="str">
        <f>IF(Entry!B54="","",Entry!B54)</f>
        <v/>
      </c>
      <c r="C54" s="11">
        <f>IF(Entry!C54="","",Entry!C54)</f>
        <v>2</v>
      </c>
      <c r="D54" s="11" t="str">
        <f>IF(Entry!D54="","",Entry!D54)</f>
        <v>6'-0"</v>
      </c>
      <c r="E54" s="11" t="str">
        <f>IF(Entry!E54="","",Entry!E54)</f>
        <v/>
      </c>
      <c r="F54" s="11" t="str">
        <f>IF(Entry!F54="","",Entry!F54)</f>
        <v/>
      </c>
      <c r="G54" s="11" t="str">
        <f>IF(Entry!G54="","",Entry!G54)</f>
        <v/>
      </c>
      <c r="H54" s="11" t="str">
        <f>IF(Entry!H54="","",Entry!H54)</f>
        <v/>
      </c>
      <c r="I54" s="11" t="str">
        <f>IF(Entry!I54="","",Entry!I54)</f>
        <v/>
      </c>
      <c r="J54" s="11" t="str">
        <f>IF(Entry!J54="","",Entry!J54)</f>
        <v/>
      </c>
      <c r="K54" s="11" t="str">
        <f>IF(Entry!K54="","",Entry!K54)</f>
        <v/>
      </c>
      <c r="L54" s="11" t="str">
        <f>IF(Entry!L54="","",Entry!L54)</f>
        <v/>
      </c>
      <c r="M54" s="7" t="str">
        <f>IF(Entry!M54="","",Entry!M54)</f>
        <v/>
      </c>
    </row>
    <row r="55" spans="1:17" x14ac:dyDescent="0.2">
      <c r="A55" s="8" t="str">
        <f>IF(Entry!A55="","",Entry!A55)</f>
        <v>S523</v>
      </c>
      <c r="B55" s="11" t="str">
        <f>IF(Entry!B55="","",Entry!B55)</f>
        <v>ECSR</v>
      </c>
      <c r="C55" s="11" t="str">
        <f>IF(Entry!C55="","",Entry!C55)</f>
        <v>SERIES OF</v>
      </c>
      <c r="D55" s="11" t="str">
        <f>IF(Entry!D55="","",Entry!D55)</f>
        <v>TO</v>
      </c>
      <c r="E55" s="11">
        <f>IF(Entry!E55="","",Entry!E55)</f>
        <v>201</v>
      </c>
      <c r="F55" s="11" t="str">
        <f>IF(Entry!F55="","",Entry!F55)</f>
        <v>STR</v>
      </c>
      <c r="G55" s="11" t="str">
        <f>IF(Entry!G55="","",Entry!G55)</f>
        <v/>
      </c>
      <c r="H55" s="11" t="str">
        <f>IF(Entry!H55="","",Entry!H55)</f>
        <v/>
      </c>
      <c r="I55" s="11" t="str">
        <f>IF(Entry!I55="","",Entry!I55)</f>
        <v/>
      </c>
      <c r="J55" s="11" t="str">
        <f>IF(Entry!J55="","",Entry!J55)</f>
        <v/>
      </c>
      <c r="K55" s="11" t="str">
        <f>IF(Entry!K55="","",Entry!K55)</f>
        <v/>
      </c>
      <c r="L55" s="11" t="str">
        <f>IF(Entry!L55="","",Entry!L55)</f>
        <v/>
      </c>
      <c r="M55" s="7" t="str">
        <f>IF(Entry!M55="","",Entry!M55)</f>
        <v/>
      </c>
    </row>
    <row r="56" spans="1:17" x14ac:dyDescent="0.2">
      <c r="A56" s="8" t="str">
        <f>IF(Entry!A56="","",Entry!A56)</f>
        <v/>
      </c>
      <c r="B56" s="11" t="str">
        <f>IF(Entry!B56="","",Entry!B56)</f>
        <v/>
      </c>
      <c r="C56" s="11">
        <f>IF(Entry!C56="","",Entry!C56)</f>
        <v>15</v>
      </c>
      <c r="D56" s="11" t="str">
        <f>IF(Entry!D56="","",Entry!D56)</f>
        <v>6'-10"</v>
      </c>
      <c r="E56" s="11" t="str">
        <f>IF(Entry!E56="","",Entry!E56)</f>
        <v/>
      </c>
      <c r="F56" s="11" t="str">
        <f>IF(Entry!F56="","",Entry!F56)</f>
        <v/>
      </c>
      <c r="G56" s="11" t="str">
        <f>IF(Entry!G56="","",Entry!G56)</f>
        <v/>
      </c>
      <c r="H56" s="11" t="str">
        <f>IF(Entry!H56="","",Entry!H56)</f>
        <v/>
      </c>
      <c r="I56" s="11" t="str">
        <f>IF(Entry!I56="","",Entry!I56)</f>
        <v/>
      </c>
      <c r="J56" s="11" t="str">
        <f>IF(Entry!J56="","",Entry!J56)</f>
        <v/>
      </c>
      <c r="K56" s="11" t="str">
        <f>IF(Entry!K56="","",Entry!K56)</f>
        <v/>
      </c>
      <c r="L56" s="11" t="str">
        <f>IF(Entry!L56="","",Entry!L56)</f>
        <v/>
      </c>
      <c r="M56" s="7" t="str">
        <f>IF(Entry!M56="","",Entry!M56)</f>
        <v/>
      </c>
    </row>
    <row r="57" spans="1:17" x14ac:dyDescent="0.2">
      <c r="A57" s="8" t="str">
        <f>IF(Entry!A57="","",Entry!A57)</f>
        <v>S524</v>
      </c>
      <c r="B57" s="11" t="str">
        <f>IF(Entry!B57="","",Entry!B57)</f>
        <v>ECSR</v>
      </c>
      <c r="C57" s="11">
        <f>IF(Entry!C57="","",Entry!C57)</f>
        <v>16</v>
      </c>
      <c r="D57" s="11" t="str">
        <f>IF(Entry!D57="","",Entry!D57)</f>
        <v>23'-8"</v>
      </c>
      <c r="E57" s="11">
        <f>IF(Entry!E57="","",Entry!E57)</f>
        <v>395</v>
      </c>
      <c r="F57" s="11" t="str">
        <f>IF(Entry!F57="","",Entry!F57)</f>
        <v>STR</v>
      </c>
      <c r="G57" s="11" t="str">
        <f>IF(Entry!G57="","",Entry!G57)</f>
        <v/>
      </c>
      <c r="H57" s="11" t="str">
        <f>IF(Entry!H57="","",Entry!H57)</f>
        <v/>
      </c>
      <c r="I57" s="11" t="str">
        <f>IF(Entry!I57="","",Entry!I57)</f>
        <v/>
      </c>
      <c r="J57" s="11" t="str">
        <f>IF(Entry!J57="","",Entry!J57)</f>
        <v/>
      </c>
      <c r="K57" s="11" t="str">
        <f>IF(Entry!K57="","",Entry!K57)</f>
        <v/>
      </c>
      <c r="L57" s="11" t="str">
        <f>IF(Entry!L57="","",Entry!L57)</f>
        <v/>
      </c>
      <c r="M57" s="7" t="str">
        <f>IF(Entry!M57="","",Entry!M57)</f>
        <v/>
      </c>
    </row>
    <row r="58" spans="1:17" x14ac:dyDescent="0.2">
      <c r="A58" s="8" t="str">
        <f>IF(Entry!A58="","",Entry!A58)</f>
        <v/>
      </c>
      <c r="B58" s="11" t="str">
        <f>IF(Entry!B58="","",Entry!B58)</f>
        <v/>
      </c>
      <c r="C58" s="11" t="str">
        <f>IF(Entry!C58="","",Entry!C58)</f>
        <v/>
      </c>
      <c r="D58" s="11" t="str">
        <f>IF(Entry!D58="","",Entry!D58)</f>
        <v/>
      </c>
      <c r="E58" s="11" t="str">
        <f>IF(Entry!E58="","",Entry!E58)</f>
        <v/>
      </c>
      <c r="F58" s="11" t="str">
        <f>IF(Entry!F58="","",Entry!F58)</f>
        <v/>
      </c>
      <c r="G58" s="11" t="str">
        <f>IF(Entry!G58="","",Entry!G58)</f>
        <v/>
      </c>
      <c r="H58" s="11" t="str">
        <f>IF(Entry!H58="","",Entry!H58)</f>
        <v/>
      </c>
      <c r="I58" s="11" t="str">
        <f>IF(Entry!I58="","",Entry!I58)</f>
        <v/>
      </c>
      <c r="J58" s="11" t="str">
        <f>IF(Entry!J58="","",Entry!J58)</f>
        <v/>
      </c>
      <c r="K58" s="11" t="str">
        <f>IF(Entry!K58="","",Entry!K58)</f>
        <v/>
      </c>
      <c r="L58" s="11" t="str">
        <f>IF(Entry!L58="","",Entry!L58)</f>
        <v/>
      </c>
      <c r="M58" s="7" t="str">
        <f>IF(Entry!M58="","",Entry!M58)</f>
        <v/>
      </c>
    </row>
    <row r="59" spans="1:17" x14ac:dyDescent="0.2">
      <c r="A59" s="50" t="str">
        <f>IF(Entry!A59="","",Entry!A59)</f>
        <v xml:space="preserve">SUPERSTRUCTURE - DECK SLAB ECSR SUBTOTAL = </v>
      </c>
      <c r="B59" s="51"/>
      <c r="C59" s="51"/>
      <c r="D59" s="52"/>
      <c r="E59" s="11">
        <f>IF(Entry!E59="","",Entry!E59)</f>
        <v>136388</v>
      </c>
      <c r="F59" s="11" t="str">
        <f>IF(Entry!F59="","",Entry!F59)</f>
        <v/>
      </c>
      <c r="G59" s="11" t="str">
        <f>IF(Entry!G59="","",Entry!G59)</f>
        <v/>
      </c>
      <c r="H59" s="11" t="str">
        <f>IF(Entry!H59="","",Entry!H59)</f>
        <v/>
      </c>
      <c r="I59" s="11" t="str">
        <f>IF(Entry!I59="","",Entry!I59)</f>
        <v/>
      </c>
      <c r="J59" s="11" t="str">
        <f>IF(Entry!J59="","",Entry!J59)</f>
        <v/>
      </c>
      <c r="K59" s="11" t="str">
        <f>IF(Entry!K59="","",Entry!K59)</f>
        <v/>
      </c>
      <c r="L59" s="11" t="str">
        <f>IF(Entry!L59="","",Entry!L59)</f>
        <v/>
      </c>
      <c r="M59" s="7" t="str">
        <f>IF(Entry!M59="","",Entry!M59)</f>
        <v/>
      </c>
      <c r="N59" s="32" t="str">
        <f>IF(Entry!N59="","",Entry!N59)</f>
        <v/>
      </c>
      <c r="O59" s="31"/>
      <c r="P59" s="31"/>
      <c r="Q59" s="31"/>
    </row>
    <row r="60" spans="1:17" ht="13.5" thickBot="1" x14ac:dyDescent="0.25">
      <c r="A60" s="13" t="str">
        <f>IF(Entry!A60="","",Entry!A60)</f>
        <v/>
      </c>
      <c r="B60" s="14" t="str">
        <f>IF(Entry!B60="","",Entry!B60)</f>
        <v/>
      </c>
      <c r="C60" s="14" t="str">
        <f>IF(Entry!C60="","",Entry!C60)</f>
        <v/>
      </c>
      <c r="D60" s="14" t="str">
        <f>IF(Entry!D60="","",Entry!D60)</f>
        <v/>
      </c>
      <c r="E60" s="14" t="str">
        <f>IF(Entry!E60="","",Entry!E60)</f>
        <v/>
      </c>
      <c r="F60" s="14" t="str">
        <f>IF(Entry!F60="","",Entry!F60)</f>
        <v/>
      </c>
      <c r="G60" s="14" t="str">
        <f>IF(Entry!G60="","",Entry!G60)</f>
        <v/>
      </c>
      <c r="H60" s="14" t="str">
        <f>IF(Entry!H60="","",Entry!H60)</f>
        <v/>
      </c>
      <c r="I60" s="14" t="str">
        <f>IF(Entry!I60="","",Entry!I60)</f>
        <v/>
      </c>
      <c r="J60" s="14" t="str">
        <f>IF(Entry!J60="","",Entry!J60)</f>
        <v/>
      </c>
      <c r="K60" s="14" t="str">
        <f>IF(Entry!K60="","",Entry!K60)</f>
        <v/>
      </c>
      <c r="L60" s="14" t="str">
        <f>IF(Entry!L60="","",Entry!L60)</f>
        <v/>
      </c>
      <c r="M60" s="15" t="str">
        <f>IF(Entry!M60="","",Entry!M60)</f>
        <v/>
      </c>
    </row>
    <row r="61" spans="1:17" x14ac:dyDescent="0.2">
      <c r="A61" s="31" t="str">
        <f>IF(Entry!A61="","",Entry!A61)</f>
        <v/>
      </c>
      <c r="B61" s="31" t="str">
        <f>IF(Entry!B61="","",Entry!B61)</f>
        <v/>
      </c>
      <c r="C61" s="31" t="str">
        <f>IF(Entry!C61="","",Entry!C61)</f>
        <v/>
      </c>
      <c r="D61" s="31" t="str">
        <f>IF(Entry!D61="","",Entry!D61)</f>
        <v/>
      </c>
      <c r="E61" s="31" t="str">
        <f>IF(Entry!E61="","",Entry!E61)</f>
        <v/>
      </c>
      <c r="F61" s="31" t="str">
        <f>IF(Entry!F61="","",Entry!F61)</f>
        <v/>
      </c>
      <c r="G61" s="31" t="str">
        <f>IF(Entry!G61="","",Entry!G61)</f>
        <v/>
      </c>
      <c r="H61" s="31" t="str">
        <f>IF(Entry!H61="","",Entry!H61)</f>
        <v/>
      </c>
      <c r="I61" s="31" t="str">
        <f>IF(Entry!I61="","",Entry!I61)</f>
        <v/>
      </c>
      <c r="J61" s="32" t="str">
        <f>IF(Entry!J61="","",Entry!J61)</f>
        <v>* DENOTES MECHANICAL CONNECTOR</v>
      </c>
      <c r="K61" s="31"/>
      <c r="L61" s="31"/>
      <c r="M61" s="31"/>
    </row>
    <row r="62" spans="1:17" x14ac:dyDescent="0.2">
      <c r="A62" s="31" t="str">
        <f>IF(Entry!A62="","",Entry!A62)</f>
        <v/>
      </c>
      <c r="B62" s="31" t="str">
        <f>IF(Entry!B62="","",Entry!B62)</f>
        <v/>
      </c>
      <c r="C62" s="31" t="str">
        <f>IF(Entry!C62="","",Entry!C62)</f>
        <v/>
      </c>
      <c r="D62" s="31" t="str">
        <f>IF(Entry!D62="","",Entry!D62)</f>
        <v/>
      </c>
      <c r="E62" s="31" t="str">
        <f>IF(Entry!E62="","",Entry!E62)</f>
        <v/>
      </c>
      <c r="F62" s="31" t="str">
        <f>IF(Entry!F62="","",Entry!F62)</f>
        <v/>
      </c>
      <c r="G62" s="31" t="str">
        <f>IF(Entry!G62="","",Entry!G62)</f>
        <v/>
      </c>
      <c r="H62" s="31" t="str">
        <f>IF(Entry!H62="","",Entry!H62)</f>
        <v/>
      </c>
      <c r="I62" s="31" t="str">
        <f>IF(Entry!I62="","",Entry!I62)</f>
        <v/>
      </c>
      <c r="J62" s="31" t="str">
        <f>IF(Entry!J62="","",Entry!J62)</f>
        <v/>
      </c>
      <c r="K62" s="31" t="str">
        <f>IF(Entry!K62="","",Entry!K62)</f>
        <v/>
      </c>
      <c r="L62" s="31" t="str">
        <f>IF(Entry!L62="","",Entry!L62)</f>
        <v/>
      </c>
      <c r="M62" s="31" t="str">
        <f>IF(Entry!M62="","",Entry!M62)</f>
        <v/>
      </c>
    </row>
    <row r="63" spans="1:17" x14ac:dyDescent="0.2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</row>
    <row r="64" spans="1:17" x14ac:dyDescent="0.2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</row>
    <row r="65" spans="1:13" x14ac:dyDescent="0.2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</row>
  </sheetData>
  <mergeCells count="16">
    <mergeCell ref="A59:D59"/>
    <mergeCell ref="C1:C4"/>
    <mergeCell ref="M3:M4"/>
    <mergeCell ref="A5:M5"/>
    <mergeCell ref="K3:K4"/>
    <mergeCell ref="A1:A4"/>
    <mergeCell ref="D1:D4"/>
    <mergeCell ref="E1:E4"/>
    <mergeCell ref="F1:F4"/>
    <mergeCell ref="G1:M2"/>
    <mergeCell ref="G3:G4"/>
    <mergeCell ref="L3:L4"/>
    <mergeCell ref="I3:I4"/>
    <mergeCell ref="J3:J4"/>
    <mergeCell ref="H3:H4"/>
    <mergeCell ref="B1:B4"/>
  </mergeCells>
  <pageMargins left="0.75" right="0.75" top="1" bottom="1" header="0.5" footer="0.5"/>
  <pageSetup paperSize="17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>
      <selection activeCell="X32" sqref="X32"/>
    </sheetView>
  </sheetViews>
  <sheetFormatPr defaultRowHeight="12.75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Entry</vt:lpstr>
      <vt:lpstr>AUTOTABLE 1</vt:lpstr>
      <vt:lpstr>Stnd. Deductions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v11.04.15</dc:title>
  <dc:creator>ODOT Office of Production</dc:creator>
  <cp:lastModifiedBy>Nav Paneru</cp:lastModifiedBy>
  <cp:lastPrinted>2019-06-26T16:40:01Z</cp:lastPrinted>
  <dcterms:created xsi:type="dcterms:W3CDTF">2007-01-18T14:43:23Z</dcterms:created>
  <dcterms:modified xsi:type="dcterms:W3CDTF">2023-06-09T17:58:38Z</dcterms:modified>
</cp:coreProperties>
</file>